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af/Desktop/faire bakfiets/Belangrijke documenten/Document bestellingen/"/>
    </mc:Choice>
  </mc:AlternateContent>
  <xr:revisionPtr revIDLastSave="0" documentId="13_ncr:1_{EF6B497E-6A20-BA45-B9E5-24C803B11AD8}" xr6:coauthVersionLast="47" xr6:coauthVersionMax="47" xr10:uidLastSave="{00000000-0000-0000-0000-000000000000}"/>
  <bookViews>
    <workbookView xWindow="0" yWindow="500" windowWidth="28800" windowHeight="17500" activeTab="3" xr2:uid="{2EBAB43B-C828-4648-A52E-9EAF9D1C6169}"/>
  </bookViews>
  <sheets>
    <sheet name="OXFAM of Faire producten" sheetId="1" r:id="rId1"/>
    <sheet name="Lokale producenten" sheetId="2" r:id="rId2"/>
    <sheet name="Materiaal" sheetId="5" r:id="rId3"/>
    <sheet name="Algemeen overzich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15" i="5"/>
  <c r="F5" i="5"/>
  <c r="F30" i="5"/>
  <c r="F45" i="5" s="1"/>
  <c r="E6" i="4" s="1"/>
  <c r="E62" i="1"/>
  <c r="E66" i="1"/>
  <c r="E65" i="1"/>
  <c r="E64" i="1"/>
  <c r="E63" i="1"/>
  <c r="E18" i="4" l="1"/>
  <c r="E17" i="4"/>
  <c r="E23" i="4"/>
  <c r="E24" i="4"/>
  <c r="E22" i="4"/>
  <c r="E21" i="4"/>
  <c r="Q29" i="1"/>
  <c r="E49" i="1"/>
  <c r="E79" i="1"/>
  <c r="E78" i="1"/>
  <c r="E44" i="1"/>
  <c r="E43" i="1"/>
  <c r="E42" i="1"/>
  <c r="E41" i="1"/>
  <c r="E40" i="1"/>
  <c r="E39" i="1"/>
  <c r="E19" i="4"/>
  <c r="E34" i="1"/>
  <c r="E32" i="1"/>
  <c r="E30" i="1"/>
  <c r="E70" i="1"/>
  <c r="E14" i="4"/>
  <c r="E12" i="4"/>
  <c r="E13" i="4"/>
  <c r="E9" i="4"/>
  <c r="E10" i="4"/>
  <c r="E11" i="4"/>
  <c r="E37" i="1"/>
  <c r="E36" i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25" i="4"/>
  <c r="E8" i="4"/>
  <c r="E99" i="1"/>
  <c r="E98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7" i="1"/>
  <c r="E76" i="1"/>
  <c r="E75" i="1"/>
  <c r="E74" i="1"/>
  <c r="E73" i="1"/>
  <c r="E72" i="1"/>
  <c r="E71" i="1"/>
  <c r="E69" i="1"/>
  <c r="E67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38" i="1"/>
  <c r="E35" i="1"/>
  <c r="E33" i="1"/>
  <c r="E29" i="1"/>
  <c r="E31" i="1"/>
  <c r="E27" i="1"/>
  <c r="E26" i="1"/>
  <c r="E25" i="1"/>
  <c r="E24" i="1"/>
  <c r="E22" i="1"/>
  <c r="E23" i="1"/>
  <c r="E21" i="1"/>
  <c r="E20" i="1"/>
  <c r="E19" i="1"/>
  <c r="E18" i="1"/>
  <c r="E17" i="1"/>
  <c r="E16" i="1"/>
  <c r="E15" i="1"/>
  <c r="E97" i="1"/>
  <c r="E14" i="1"/>
  <c r="E13" i="1"/>
  <c r="E61" i="1"/>
  <c r="E57" i="2"/>
  <c r="E12" i="2"/>
  <c r="E11" i="2"/>
  <c r="E10" i="2"/>
  <c r="E8" i="2"/>
  <c r="E7" i="2"/>
  <c r="E6" i="2"/>
  <c r="E5" i="2"/>
  <c r="E12" i="1"/>
  <c r="E11" i="1"/>
  <c r="E8" i="1"/>
  <c r="E10" i="1"/>
  <c r="E9" i="1"/>
  <c r="E7" i="1"/>
  <c r="E6" i="1"/>
  <c r="E5" i="1"/>
  <c r="E4" i="4" l="1"/>
  <c r="E58" i="2"/>
  <c r="E100" i="1"/>
  <c r="E3" i="4" s="1"/>
  <c r="E27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<sst xmlns="http://schemas.openxmlformats.org/spreadsheetml/2006/main" count="189" uniqueCount="181">
  <si>
    <t>Producten</t>
  </si>
  <si>
    <t>Eenheidsprijs</t>
  </si>
  <si>
    <t>aantal nodig</t>
  </si>
  <si>
    <t>totale kostprijs</t>
  </si>
  <si>
    <t>Eindtotaal</t>
  </si>
  <si>
    <t>Wijnen</t>
  </si>
  <si>
    <t>Koopmanskloof Chardonnay (wit)</t>
  </si>
  <si>
    <t>Koopmanskloof Chenin Blanc (wit)</t>
  </si>
  <si>
    <t>Koopmanskloof Pinotage (rood)</t>
  </si>
  <si>
    <t>Koopmanskloof Pinotage (rosé)</t>
  </si>
  <si>
    <t>Campesino Chardonnay (wit)</t>
  </si>
  <si>
    <t>Campesino Cabernet Sauvignon (Rood)</t>
  </si>
  <si>
    <t>Bio La Posada Syrah (Rosé)</t>
  </si>
  <si>
    <t>Bio La Posada Malbec Rood)</t>
  </si>
  <si>
    <t>Bio La Posada Torrontés (wit)</t>
  </si>
  <si>
    <t>Koopmanskloof Shiraz (rood)</t>
  </si>
  <si>
    <t>BIO Raza Selection Chardonnay ( wit)</t>
  </si>
  <si>
    <t>Campesino Chardonnay Gran Reserva (wit)</t>
  </si>
  <si>
    <t>Campesino Carmenèere</t>
  </si>
  <si>
    <t>BIO Raza Selection Malbec/ Shiraz ( rood)</t>
  </si>
  <si>
    <t>Bio Ecologica Brut Schuimwijn</t>
  </si>
  <si>
    <t>BIO Raza Pinot Gris (wit)</t>
  </si>
  <si>
    <t>Lautaro Sauvignon blanc (wit)</t>
  </si>
  <si>
    <t>Bio lautaro Cabernet Sauvignon (rood)</t>
  </si>
  <si>
    <t>Bio lautaro Cabernet Sauvignon Gran Reserva  (rood)</t>
  </si>
  <si>
    <t>Cabernet Sauvignon (rood)</t>
  </si>
  <si>
    <t>Sauvignon Blanc</t>
  </si>
  <si>
    <t>Sensus Extra Brut Schuimwijn</t>
  </si>
  <si>
    <t>Sensus Brut Rosé Schuimwijn</t>
  </si>
  <si>
    <t>Koffie</t>
  </si>
  <si>
    <t>Bio Decafkoffie bonen 1kg</t>
  </si>
  <si>
    <t>Bio espressokoffie bonen 1kg</t>
  </si>
  <si>
    <t>Bio dessertkoffie bonen 1kg</t>
  </si>
  <si>
    <t>Bio Highlandkoffie bonen 1kg</t>
  </si>
  <si>
    <t>Bio Highlandkoffie bonen 250 g</t>
  </si>
  <si>
    <t>Bio Women's hope koffie bonen 250 g</t>
  </si>
  <si>
    <t>Andere dranken</t>
  </si>
  <si>
    <t>Worldshakesap 20 cl (+0,10€ leeggoed zit in de prijs)</t>
  </si>
  <si>
    <t>Sinaasappelsap 20 cl (+0,10€ leeggoed zit in de prijs)</t>
  </si>
  <si>
    <t>Appelsap 20 cl (+0,10€ leeggoed zit in de prijs)</t>
  </si>
  <si>
    <t>Bio happy ginger (+0,10€ leeggoed zit in de prijs)</t>
  </si>
  <si>
    <t>Bio Appel- rabarbersap (+0,10€ leeggoed zit in de prijs)</t>
  </si>
  <si>
    <t>Bio rooibosthee 20stuks</t>
  </si>
  <si>
    <t>Bio zwarte thee 20stuks</t>
  </si>
  <si>
    <t>Bio groene thee met munt 20stuks</t>
  </si>
  <si>
    <t>Snacks</t>
  </si>
  <si>
    <t>Melkchocolade karamel en zeezout 47g</t>
  </si>
  <si>
    <t>Bio witte chocolade 42 g</t>
  </si>
  <si>
    <t>Melkchocolade praliné 47g</t>
  </si>
  <si>
    <t>Bio Choco-crispyreep</t>
  </si>
  <si>
    <t>Bio Choco-Mango-kokosreep</t>
  </si>
  <si>
    <t>Pure chocolade 50g</t>
  </si>
  <si>
    <t>Melkchocolade 50g</t>
  </si>
  <si>
    <t>Notenchocolade 47g</t>
  </si>
  <si>
    <t>Bio Aardappelchips met zeezout 125g</t>
  </si>
  <si>
    <t>Bio Aardappelchips met zeezout 35g</t>
  </si>
  <si>
    <t>Bio Aardappelchips met gerookte paprika 125g</t>
  </si>
  <si>
    <t>Bio Aardappelchips met gerookte paprika 35g</t>
  </si>
  <si>
    <t>Bio Aardappelchips met zwarte peper 125g</t>
  </si>
  <si>
    <t>Bio sesamreep met pure chocolade</t>
  </si>
  <si>
    <t>Bio sesameeep</t>
  </si>
  <si>
    <t>Bio Nougatreep</t>
  </si>
  <si>
    <t>Bio zure snoepjes</t>
  </si>
  <si>
    <t>Bio muntsnoepjes</t>
  </si>
  <si>
    <t>Koffiebabbelaars</t>
  </si>
  <si>
    <t>Bio zandkoekjes citroen</t>
  </si>
  <si>
    <t>Bio zandkoekjes kokos</t>
  </si>
  <si>
    <t>Bio Banaanchips zout 85 g</t>
  </si>
  <si>
    <t xml:space="preserve">Varia </t>
  </si>
  <si>
    <t>Rietsuikersticks 4g (100 stuks)</t>
  </si>
  <si>
    <t>Prijs</t>
  </si>
  <si>
    <t>aantal</t>
  </si>
  <si>
    <t xml:space="preserve">                   </t>
  </si>
  <si>
    <t>Bio Limonade 33cl (blikjes)</t>
  </si>
  <si>
    <t>Bio Cola 33cl (blikjes)</t>
  </si>
  <si>
    <t>Bio apple-ginger 33cl (blikjes)</t>
  </si>
  <si>
    <t>Bio Ice-tea 33cl (blikjes)</t>
  </si>
  <si>
    <t>Bio appelsap 1L (tetra brik)</t>
  </si>
  <si>
    <t>Worldshakesap 1L (tetra brik)</t>
  </si>
  <si>
    <t>Sinaasappelsap 1L (tetra brik)</t>
  </si>
  <si>
    <t>Bio Ethiopiakoffie bonen 250 g</t>
  </si>
  <si>
    <t xml:space="preserve"> </t>
  </si>
  <si>
    <t>Zet een X in de kolom als je dit wilt gebruiken.</t>
  </si>
  <si>
    <t>Geld kassa met cash geld.</t>
  </si>
  <si>
    <t xml:space="preserve">QR code met Payconinq </t>
  </si>
  <si>
    <t xml:space="preserve">Extra kost van 0,06€ per transactie en 21% btw. </t>
  </si>
  <si>
    <t>Waarborg bakfiets</t>
  </si>
  <si>
    <t>Gebruik Faire bakfiets</t>
  </si>
  <si>
    <t>Dagprijs</t>
  </si>
  <si>
    <t>Weekendprijs</t>
  </si>
  <si>
    <t>Mid-week</t>
  </si>
  <si>
    <t>Weekend + week</t>
  </si>
  <si>
    <t>Langer: overeen te komen.</t>
  </si>
  <si>
    <t>Mogelijk om extra aan te vragen.</t>
  </si>
  <si>
    <t>Totaalprijs</t>
  </si>
  <si>
    <t>Datum van boeking bakfiets</t>
  </si>
  <si>
    <t>Geldbenodigdheden.</t>
  </si>
  <si>
    <t>Wij geven minstens 100 euro aan kleingeld mee.</t>
  </si>
  <si>
    <t>Waterkoker</t>
  </si>
  <si>
    <t>Schuimwijnglazen Oxfam</t>
  </si>
  <si>
    <t>Wijnglazen Oxfam</t>
  </si>
  <si>
    <t>Koffielepels</t>
  </si>
  <si>
    <t>Emmer</t>
  </si>
  <si>
    <t>Geld kassa LEEG</t>
  </si>
  <si>
    <t>Wordt automatisch aangeleverd:</t>
  </si>
  <si>
    <t>Boordcomputer</t>
  </si>
  <si>
    <t>Fluohesje</t>
  </si>
  <si>
    <t>Handleiding koffietoestel</t>
  </si>
  <si>
    <t>Batterijlader</t>
  </si>
  <si>
    <t>Melkchocolade zout geroosterde Mais 45 g</t>
  </si>
  <si>
    <t>Bio Decafkoffie bonen 500 g</t>
  </si>
  <si>
    <t>Bio espressokoffie bonen 500 g</t>
  </si>
  <si>
    <t>Bio dessertkoffie bonen 500 g</t>
  </si>
  <si>
    <t>Waterbidons (2)</t>
  </si>
  <si>
    <t xml:space="preserve">Verlengkabel op rol </t>
  </si>
  <si>
    <t>Fietslader</t>
  </si>
  <si>
    <t>Checklist meegeleverde materialen</t>
  </si>
  <si>
    <t>Kommetjes voor chips</t>
  </si>
  <si>
    <t>Parasol</t>
  </si>
  <si>
    <t>Lampjes om aan de parasol te hangen.</t>
  </si>
  <si>
    <t>Alle roosters in de frigo.</t>
  </si>
  <si>
    <t>Afwaskom (2)</t>
  </si>
  <si>
    <t>Schoteldoek (2)</t>
  </si>
  <si>
    <t>Handdoeken (2)</t>
  </si>
  <si>
    <t>Afdrooghanddoeken (2)</t>
  </si>
  <si>
    <t>Groene barkrukken (2)</t>
  </si>
  <si>
    <t>Ecologisch afwasmiddel</t>
  </si>
  <si>
    <t>Korte witte verdeelstekker</t>
  </si>
  <si>
    <t>Bio peru koffie gemalen 250 g</t>
  </si>
  <si>
    <t>Dessertkoffie gemalen 250 g</t>
  </si>
  <si>
    <t>Mokkakoffie gemalen 250g</t>
  </si>
  <si>
    <t>Bio decaf koffie gemalen 250 g</t>
  </si>
  <si>
    <t xml:space="preserve">BIO Congokoffie gemalen 250 g </t>
  </si>
  <si>
    <t xml:space="preserve">BIO Congokoffie bonen 250 g </t>
  </si>
  <si>
    <t>Bio Yucachips zeezout 150 g</t>
  </si>
  <si>
    <t>Bio Yucachips zeezout 60 g</t>
  </si>
  <si>
    <t>Bio Orangeade</t>
  </si>
  <si>
    <t>Afvalbakje</t>
  </si>
  <si>
    <t>Aankoop Brauw producten</t>
  </si>
  <si>
    <t>BRAUW</t>
  </si>
  <si>
    <t>Armout Macleod (Scotch 8,4%)  33CL</t>
  </si>
  <si>
    <t>Keetje Trippel (Tripel 8,5%) 33CL</t>
  </si>
  <si>
    <t>Jan Withops ( White IPA 6,5%) 33CL</t>
  </si>
  <si>
    <t>Jef Gosemans (Gose 5,2%) 33CL</t>
  </si>
  <si>
    <t>Tassen en glazen niet afgewassen teruggeven</t>
  </si>
  <si>
    <t>Vanaf 50 stuks</t>
  </si>
  <si>
    <t>Minder dan 50 stuks</t>
  </si>
  <si>
    <t>Bakfiets bedienen (per avond)</t>
  </si>
  <si>
    <t>2 personen van 45 gasten tot 100</t>
  </si>
  <si>
    <t>3 personen van 100 gasten tot 150</t>
  </si>
  <si>
    <t>4 personen van 150 gasten tot 200</t>
  </si>
  <si>
    <t>Bakfiets ter plaatse brengen en terughalen (binnen Genk)</t>
  </si>
  <si>
    <t>Bakfiets buiten Genk brengen en ophalen ( op aanvraag)</t>
  </si>
  <si>
    <t>1 persoon 1 tot 45 gasten</t>
  </si>
  <si>
    <t>Bio Groene thee 20 stuks</t>
  </si>
  <si>
    <t>Bio Dzjing Classic 20cl</t>
  </si>
  <si>
    <t>Bio Dzjing Classic 50cl</t>
  </si>
  <si>
    <t>Bio Dzjing Bergamot 20cl</t>
  </si>
  <si>
    <t>Bio Dzjing Bergamot 50cl</t>
  </si>
  <si>
    <t>Duurzame drinkbekers Fairtrade</t>
  </si>
  <si>
    <t>Duurzame koffiemokken</t>
  </si>
  <si>
    <t>Volautomatisch espressomachine (De’Longhi Dinamica) 1</t>
  </si>
  <si>
    <t>2 melkreservoirs + rubbere buisjes melkreservair</t>
  </si>
  <si>
    <t>1 tot 8 kommetjes beschikbaar</t>
  </si>
  <si>
    <t>1 tot 6 waterflessen beschikbaar</t>
  </si>
  <si>
    <t>Materiaal</t>
  </si>
  <si>
    <t xml:space="preserve">Tent 3,5 x 4m </t>
  </si>
  <si>
    <t>Fairebel Melk</t>
  </si>
  <si>
    <t>Earl grey thee 20 stuks</t>
  </si>
  <si>
    <t>Aankoop Oxfam of faire producten</t>
  </si>
  <si>
    <t>Ijsblokjes machine</t>
  </si>
  <si>
    <t>Houten roerstokjes 100 stuks</t>
  </si>
  <si>
    <t xml:space="preserve">Bestelling materiaal Oxfam </t>
  </si>
  <si>
    <t>Aantal nodig</t>
  </si>
  <si>
    <t>Totale kostprijs</t>
  </si>
  <si>
    <t>Bijzonderheden</t>
  </si>
  <si>
    <t>Volautomatisch espressomachine (De’Longhi Dinamica) 2de toestel!</t>
  </si>
  <si>
    <t>Voor cappuccino en latte</t>
  </si>
  <si>
    <t>Waterflessen 1 liter</t>
  </si>
  <si>
    <t>Poets van bakfiets na evenement  ( je doet het liever niet zelf)</t>
  </si>
  <si>
    <t>Extra Materiaal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</si>
</sst>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€-1]_);[Red]\(#,##0.00\ [$€-1]\)"/>
    <numFmt numFmtId="166" formatCode="#,##0\ [$€-1];[Red]\-#,##0\ [$€-1]"/>
    <numFmt numFmtId="167" formatCode="&quot;€&quot;\ 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 (Hoofdtekst)"/>
    </font>
    <font>
      <sz val="10"/>
      <color theme="1"/>
      <name val="Calibri"/>
      <family val="2"/>
      <scheme val="minor"/>
    </font>
    <font>
      <b/>
      <sz val="11"/>
      <color theme="1"/>
      <name val="Calibri (Hoofdtekst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(Hoofdtekst)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09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3" fillId="0" borderId="1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 shrinkToFit="1"/>
    </xf>
    <xf numFmtId="164" fontId="0" fillId="0" borderId="0" xfId="0" applyNumberFormat="1"/>
    <xf numFmtId="165" fontId="0" fillId="0" borderId="0" xfId="0" applyNumberFormat="1"/>
    <xf numFmtId="0" fontId="4" fillId="0" borderId="1" xfId="0" applyFont="1" applyBorder="1" applyAlignment="1">
      <alignment wrapText="1" shrinkToFit="1"/>
    </xf>
    <xf numFmtId="0" fontId="5" fillId="0" borderId="1" xfId="0" applyFont="1" applyBorder="1" applyAlignment="1">
      <alignment wrapText="1" shrinkToFit="1"/>
    </xf>
    <xf numFmtId="0" fontId="6" fillId="0" borderId="1" xfId="0" applyFont="1" applyBorder="1" applyAlignment="1">
      <alignment wrapText="1" shrinkToFit="1"/>
    </xf>
    <xf numFmtId="166" fontId="5" fillId="3" borderId="1" xfId="0" applyNumberFormat="1" applyFont="1" applyFill="1" applyBorder="1" applyAlignment="1">
      <alignment wrapText="1" shrinkToFit="1"/>
    </xf>
    <xf numFmtId="0" fontId="5" fillId="3" borderId="1" xfId="0" applyFont="1" applyFill="1" applyBorder="1" applyAlignment="1">
      <alignment wrapText="1" shrinkToFit="1"/>
    </xf>
    <xf numFmtId="0" fontId="6" fillId="3" borderId="1" xfId="0" applyFont="1" applyFill="1" applyBorder="1" applyAlignment="1">
      <alignment wrapText="1" shrinkToFit="1"/>
    </xf>
    <xf numFmtId="0" fontId="3" fillId="0" borderId="12" xfId="0" applyFont="1" applyBorder="1"/>
    <xf numFmtId="0" fontId="3" fillId="0" borderId="12" xfId="0" applyFont="1" applyBorder="1" applyAlignment="1">
      <alignment wrapText="1" shrinkToFit="1"/>
    </xf>
    <xf numFmtId="0" fontId="0" fillId="0" borderId="12" xfId="0" applyBorder="1"/>
    <xf numFmtId="167" fontId="5" fillId="0" borderId="1" xfId="0" applyNumberFormat="1" applyFont="1" applyBorder="1" applyAlignment="1">
      <alignment wrapText="1" shrinkToFit="1"/>
    </xf>
    <xf numFmtId="167" fontId="5" fillId="3" borderId="1" xfId="0" applyNumberFormat="1" applyFont="1" applyFill="1" applyBorder="1" applyAlignment="1">
      <alignment wrapText="1" shrinkToFit="1"/>
    </xf>
    <xf numFmtId="167" fontId="0" fillId="2" borderId="1" xfId="0" applyNumberFormat="1" applyFill="1" applyBorder="1"/>
    <xf numFmtId="0" fontId="6" fillId="0" borderId="1" xfId="0" applyFont="1" applyBorder="1"/>
    <xf numFmtId="0" fontId="6" fillId="2" borderId="2" xfId="0" applyFont="1" applyFill="1" applyBorder="1" applyAlignment="1">
      <alignment wrapText="1" shrinkToFit="1"/>
    </xf>
    <xf numFmtId="0" fontId="5" fillId="0" borderId="1" xfId="0" applyFont="1" applyBorder="1"/>
    <xf numFmtId="167" fontId="5" fillId="0" borderId="1" xfId="0" applyNumberFormat="1" applyFont="1" applyBorder="1"/>
    <xf numFmtId="0" fontId="5" fillId="0" borderId="5" xfId="0" applyFont="1" applyBorder="1"/>
    <xf numFmtId="164" fontId="5" fillId="0" borderId="1" xfId="0" applyNumberFormat="1" applyFont="1" applyBorder="1"/>
    <xf numFmtId="0" fontId="6" fillId="0" borderId="1" xfId="0" applyFont="1" applyBorder="1" applyAlignment="1">
      <alignment wrapText="1"/>
    </xf>
    <xf numFmtId="166" fontId="5" fillId="0" borderId="1" xfId="0" applyNumberFormat="1" applyFont="1" applyBorder="1"/>
    <xf numFmtId="0" fontId="5" fillId="0" borderId="1" xfId="0" applyFont="1" applyBorder="1" applyAlignment="1">
      <alignment vertical="center"/>
    </xf>
    <xf numFmtId="166" fontId="6" fillId="0" borderId="1" xfId="0" applyNumberFormat="1" applyFont="1" applyBorder="1"/>
    <xf numFmtId="0" fontId="5" fillId="0" borderId="0" xfId="0" applyFont="1"/>
    <xf numFmtId="0" fontId="7" fillId="0" borderId="1" xfId="0" applyFont="1" applyBorder="1"/>
    <xf numFmtId="0" fontId="1" fillId="3" borderId="1" xfId="0" applyFont="1" applyFill="1" applyBorder="1" applyAlignment="1">
      <alignment wrapText="1" shrinkToFit="1"/>
    </xf>
    <xf numFmtId="167" fontId="0" fillId="2" borderId="1" xfId="0" applyNumberFormat="1" applyFill="1" applyBorder="1" applyAlignment="1">
      <alignment wrapText="1" shrinkToFit="1"/>
    </xf>
    <xf numFmtId="0" fontId="6" fillId="2" borderId="1" xfId="0" applyFont="1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6" fillId="3" borderId="1" xfId="0" applyFont="1" applyFill="1" applyBorder="1" applyAlignment="1">
      <alignment wrapText="1"/>
    </xf>
    <xf numFmtId="0" fontId="0" fillId="0" borderId="0" xfId="0"/>
    <xf numFmtId="0" fontId="7" fillId="4" borderId="2" xfId="0" applyFont="1" applyFill="1" applyBorder="1" applyAlignment="1">
      <alignment horizontal="left" shrinkToFit="1"/>
    </xf>
    <xf numFmtId="0" fontId="1" fillId="4" borderId="3" xfId="0" applyFont="1" applyFill="1" applyBorder="1" applyAlignment="1">
      <alignment horizontal="left" shrinkToFi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10" xfId="0" applyBorder="1"/>
    <xf numFmtId="0" fontId="2" fillId="4" borderId="2" xfId="0" applyFont="1" applyFill="1" applyBorder="1" applyAlignment="1">
      <alignment horizontal="left" vertical="top" shrinkToFit="1"/>
    </xf>
    <xf numFmtId="0" fontId="0" fillId="4" borderId="3" xfId="0" applyFill="1" applyBorder="1" applyAlignment="1">
      <alignment horizontal="left" vertical="top" shrinkToFit="1"/>
    </xf>
    <xf numFmtId="0" fontId="0" fillId="4" borderId="4" xfId="0" applyFill="1" applyBorder="1" applyAlignment="1">
      <alignment horizontal="left" vertical="top" shrinkToFi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0" borderId="9" xfId="0" applyBorder="1"/>
    <xf numFmtId="0" fontId="0" fillId="4" borderId="11" xfId="0" applyFill="1" applyBorder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wrapText="1" shrinkToFit="1"/>
    </xf>
    <xf numFmtId="0" fontId="1" fillId="2" borderId="3" xfId="0" applyFont="1" applyFill="1" applyBorder="1" applyAlignment="1">
      <alignment wrapText="1" shrinkToFit="1"/>
    </xf>
    <xf numFmtId="0" fontId="1" fillId="2" borderId="4" xfId="0" applyFont="1" applyFill="1" applyBorder="1" applyAlignment="1">
      <alignment wrapText="1" shrinkToFit="1"/>
    </xf>
    <xf numFmtId="0" fontId="6" fillId="0" borderId="6" xfId="0" applyFont="1" applyBorder="1" applyAlignment="1">
      <alignment wrapText="1" shrinkToFit="1"/>
    </xf>
    <xf numFmtId="0" fontId="6" fillId="0" borderId="7" xfId="0" applyFont="1" applyBorder="1" applyAlignment="1">
      <alignment wrapText="1" shrinkToFit="1"/>
    </xf>
    <xf numFmtId="0" fontId="6" fillId="0" borderId="8" xfId="0" applyFont="1" applyBorder="1" applyAlignment="1">
      <alignment wrapText="1" shrinkToFit="1"/>
    </xf>
    <xf numFmtId="0" fontId="6" fillId="0" borderId="9" xfId="0" applyFont="1" applyBorder="1" applyAlignment="1">
      <alignment wrapText="1" shrinkToFit="1"/>
    </xf>
    <xf numFmtId="0" fontId="5" fillId="3" borderId="2" xfId="0" applyFont="1" applyFill="1" applyBorder="1" applyAlignment="1">
      <alignment wrapText="1" shrinkToFit="1"/>
    </xf>
    <xf numFmtId="0" fontId="5" fillId="3" borderId="3" xfId="0" applyFont="1" applyFill="1" applyBorder="1" applyAlignment="1">
      <alignment wrapText="1" shrinkToFit="1"/>
    </xf>
    <xf numFmtId="0" fontId="5" fillId="3" borderId="4" xfId="0" applyFont="1" applyFill="1" applyBorder="1" applyAlignment="1">
      <alignment wrapText="1" shrinkToFit="1"/>
    </xf>
    <xf numFmtId="0" fontId="6" fillId="3" borderId="2" xfId="0" applyFont="1" applyFill="1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2" borderId="3" xfId="0" applyFill="1" applyBorder="1" applyAlignment="1">
      <alignment wrapText="1" shrinkToFi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FD09D"/>
      <color rgb="FF87D1AB"/>
      <color rgb="FF72B090"/>
      <color rgb="FF4EB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FA53-DF58-324C-A8AF-116CBABF5DEA}">
  <dimension ref="A1:Q106"/>
  <sheetViews>
    <sheetView zoomScale="160" zoomScaleNormal="160" workbookViewId="0">
      <pane ySplit="1" topLeftCell="A2" activePane="bottomLeft" state="frozen"/>
      <selection pane="bottomLeft" activeCell="B2" sqref="B2:E2"/>
    </sheetView>
  </sheetViews>
  <sheetFormatPr baseColWidth="10" defaultRowHeight="16" x14ac:dyDescent="0.2"/>
  <cols>
    <col min="1" max="1" width="4.33203125" customWidth="1"/>
    <col min="2" max="2" width="46.1640625" customWidth="1"/>
    <col min="3" max="4" width="17" customWidth="1"/>
    <col min="5" max="5" width="16.5" customWidth="1"/>
  </cols>
  <sheetData>
    <row r="1" spans="1:15" ht="26" customHeight="1" x14ac:dyDescent="0.2">
      <c r="A1" s="40"/>
      <c r="B1" s="2"/>
      <c r="E1" t="s">
        <v>81</v>
      </c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74" customHeight="1" x14ac:dyDescent="0.2">
      <c r="A2" s="40"/>
      <c r="B2" s="41" t="s">
        <v>172</v>
      </c>
      <c r="C2" s="42"/>
      <c r="D2" s="42"/>
      <c r="E2" s="42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">
      <c r="A3" s="40"/>
      <c r="B3" s="3" t="s">
        <v>0</v>
      </c>
      <c r="C3" s="3" t="s">
        <v>1</v>
      </c>
      <c r="D3" s="3" t="s">
        <v>2</v>
      </c>
      <c r="E3" s="3" t="s">
        <v>3</v>
      </c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A4" s="40"/>
      <c r="B4" s="46" t="s">
        <v>5</v>
      </c>
      <c r="C4" s="47"/>
      <c r="D4" s="47"/>
      <c r="E4" s="48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">
      <c r="A5" s="40"/>
      <c r="B5" s="25" t="s">
        <v>6</v>
      </c>
      <c r="C5" s="26">
        <v>6.9</v>
      </c>
      <c r="D5" s="25"/>
      <c r="E5" s="26">
        <f t="shared" ref="E5:E7" si="0">C5*D5</f>
        <v>0</v>
      </c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40"/>
      <c r="B6" s="25" t="s">
        <v>7</v>
      </c>
      <c r="C6" s="26">
        <v>6.9</v>
      </c>
      <c r="D6" s="25"/>
      <c r="E6" s="26">
        <f t="shared" si="0"/>
        <v>0</v>
      </c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40"/>
      <c r="B7" s="25" t="s">
        <v>8</v>
      </c>
      <c r="C7" s="26">
        <v>6.9</v>
      </c>
      <c r="D7" s="25"/>
      <c r="E7" s="26">
        <f t="shared" si="0"/>
        <v>0</v>
      </c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40"/>
      <c r="B8" s="25" t="s">
        <v>15</v>
      </c>
      <c r="C8" s="26">
        <v>6.9</v>
      </c>
      <c r="D8" s="25"/>
      <c r="E8" s="26">
        <f t="shared" ref="E8:E27" si="1">C8*D8</f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x14ac:dyDescent="0.2">
      <c r="A9" s="40"/>
      <c r="B9" s="25" t="s">
        <v>9</v>
      </c>
      <c r="C9" s="26">
        <v>6.9</v>
      </c>
      <c r="D9" s="25"/>
      <c r="E9" s="26">
        <f t="shared" si="1"/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40"/>
      <c r="B10" s="25" t="s">
        <v>10</v>
      </c>
      <c r="C10" s="26">
        <v>8.4499999999999993</v>
      </c>
      <c r="D10" s="25"/>
      <c r="E10" s="26">
        <f t="shared" si="1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">
      <c r="A11" s="40"/>
      <c r="B11" s="25" t="s">
        <v>17</v>
      </c>
      <c r="C11" s="26">
        <v>11.15</v>
      </c>
      <c r="D11" s="25"/>
      <c r="E11" s="26">
        <f t="shared" si="1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0"/>
      <c r="B12" s="25" t="s">
        <v>18</v>
      </c>
      <c r="C12" s="26">
        <v>8.4499999999999993</v>
      </c>
      <c r="D12" s="25"/>
      <c r="E12" s="26">
        <f t="shared" si="1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0"/>
      <c r="B13" s="25" t="s">
        <v>11</v>
      </c>
      <c r="C13" s="26">
        <v>9.4499999999999993</v>
      </c>
      <c r="D13" s="25"/>
      <c r="E13" s="26">
        <f t="shared" si="1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0"/>
      <c r="B14" s="25" t="s">
        <v>12</v>
      </c>
      <c r="C14" s="26">
        <v>7.25</v>
      </c>
      <c r="D14" s="25"/>
      <c r="E14" s="26">
        <f t="shared" si="1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0"/>
      <c r="B15" s="25" t="s">
        <v>14</v>
      </c>
      <c r="C15" s="26">
        <v>7.25</v>
      </c>
      <c r="D15" s="25"/>
      <c r="E15" s="26">
        <f t="shared" si="1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0"/>
      <c r="B16" s="25" t="s">
        <v>13</v>
      </c>
      <c r="C16" s="26">
        <v>7.25</v>
      </c>
      <c r="D16" s="25"/>
      <c r="E16" s="26">
        <f t="shared" si="1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7" x14ac:dyDescent="0.2">
      <c r="A17" s="40"/>
      <c r="B17" s="25" t="s">
        <v>16</v>
      </c>
      <c r="C17" s="26">
        <v>9.9499999999999993</v>
      </c>
      <c r="D17" s="25"/>
      <c r="E17" s="26">
        <f t="shared" si="1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7" x14ac:dyDescent="0.2">
      <c r="A18" s="40"/>
      <c r="B18" s="25" t="s">
        <v>19</v>
      </c>
      <c r="C18" s="26">
        <v>9.9499999999999993</v>
      </c>
      <c r="D18" s="25"/>
      <c r="E18" s="26">
        <f t="shared" si="1"/>
        <v>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7" x14ac:dyDescent="0.2">
      <c r="A19" s="40"/>
      <c r="B19" s="25" t="s">
        <v>21</v>
      </c>
      <c r="C19" s="26">
        <v>7.6</v>
      </c>
      <c r="D19" s="25"/>
      <c r="E19" s="26">
        <f t="shared" si="1"/>
        <v>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7" x14ac:dyDescent="0.2">
      <c r="A20" s="40"/>
      <c r="B20" s="25" t="s">
        <v>22</v>
      </c>
      <c r="C20" s="26">
        <v>7.4</v>
      </c>
      <c r="D20" s="25"/>
      <c r="E20" s="26">
        <f t="shared" si="1"/>
        <v>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7" x14ac:dyDescent="0.2">
      <c r="A21" s="40"/>
      <c r="B21" s="25" t="s">
        <v>23</v>
      </c>
      <c r="C21" s="26">
        <v>7.85</v>
      </c>
      <c r="D21" s="25"/>
      <c r="E21" s="26">
        <f t="shared" si="1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7" x14ac:dyDescent="0.2">
      <c r="A22" s="40"/>
      <c r="B22" s="25" t="s">
        <v>24</v>
      </c>
      <c r="C22" s="26">
        <v>12.65</v>
      </c>
      <c r="D22" s="25"/>
      <c r="E22" s="26">
        <f t="shared" si="1"/>
        <v>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7" x14ac:dyDescent="0.2">
      <c r="A23" s="40"/>
      <c r="B23" s="25" t="s">
        <v>25</v>
      </c>
      <c r="C23" s="26">
        <v>5.45</v>
      </c>
      <c r="D23" s="25"/>
      <c r="E23" s="26">
        <f t="shared" si="1"/>
        <v>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7" x14ac:dyDescent="0.2">
      <c r="A24" s="40"/>
      <c r="B24" s="25" t="s">
        <v>26</v>
      </c>
      <c r="C24" s="26">
        <v>5.45</v>
      </c>
      <c r="D24" s="25"/>
      <c r="E24" s="26">
        <f t="shared" si="1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7" x14ac:dyDescent="0.2">
      <c r="A25" s="40"/>
      <c r="B25" s="25" t="s">
        <v>20</v>
      </c>
      <c r="C25" s="26">
        <v>12.2</v>
      </c>
      <c r="D25" s="25"/>
      <c r="E25" s="26">
        <f t="shared" si="1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7" x14ac:dyDescent="0.2">
      <c r="A26" s="40"/>
      <c r="B26" s="25" t="s">
        <v>27</v>
      </c>
      <c r="C26" s="26">
        <v>10.65</v>
      </c>
      <c r="D26" s="25"/>
      <c r="E26" s="26">
        <f t="shared" si="1"/>
        <v>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7" x14ac:dyDescent="0.2">
      <c r="A27" s="40"/>
      <c r="B27" s="25" t="s">
        <v>28</v>
      </c>
      <c r="C27" s="26">
        <v>10.65</v>
      </c>
      <c r="D27" s="25"/>
      <c r="E27" s="26">
        <f t="shared" si="1"/>
        <v>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7" x14ac:dyDescent="0.2">
      <c r="A28" s="40"/>
      <c r="B28" s="49" t="s">
        <v>29</v>
      </c>
      <c r="C28" s="50"/>
      <c r="D28" s="50"/>
      <c r="E28" s="51"/>
      <c r="F28" s="40"/>
      <c r="G28" s="40"/>
      <c r="H28" s="40"/>
      <c r="I28" s="40"/>
      <c r="J28" s="40"/>
      <c r="K28" s="40"/>
      <c r="L28" s="40"/>
      <c r="M28" s="40"/>
      <c r="N28" s="40"/>
      <c r="O28" s="40"/>
      <c r="Q28" s="9">
        <v>16.95</v>
      </c>
    </row>
    <row r="29" spans="1:17" x14ac:dyDescent="0.2">
      <c r="A29" s="40"/>
      <c r="B29" s="25" t="s">
        <v>30</v>
      </c>
      <c r="C29" s="26">
        <v>24.95</v>
      </c>
      <c r="D29" s="25"/>
      <c r="E29" s="26">
        <f t="shared" ref="E29:E44" si="2">C29*D29</f>
        <v>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Q29" s="10">
        <f>Q28/2</f>
        <v>8.4749999999999996</v>
      </c>
    </row>
    <row r="30" spans="1:17" x14ac:dyDescent="0.2">
      <c r="A30" s="40"/>
      <c r="B30" s="25" t="s">
        <v>110</v>
      </c>
      <c r="C30" s="26">
        <v>12.48</v>
      </c>
      <c r="D30" s="25"/>
      <c r="E30" s="26">
        <f t="shared" si="2"/>
        <v>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7" x14ac:dyDescent="0.2">
      <c r="A31" s="40"/>
      <c r="B31" s="25" t="s">
        <v>31</v>
      </c>
      <c r="C31" s="26">
        <v>19.95</v>
      </c>
      <c r="D31" s="25"/>
      <c r="E31" s="26">
        <f t="shared" si="2"/>
        <v>0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7" x14ac:dyDescent="0.2">
      <c r="A32" s="40"/>
      <c r="B32" s="25" t="s">
        <v>111</v>
      </c>
      <c r="C32" s="26">
        <v>9.98</v>
      </c>
      <c r="D32" s="25"/>
      <c r="E32" s="26">
        <f t="shared" si="2"/>
        <v>0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x14ac:dyDescent="0.2">
      <c r="A33" s="40"/>
      <c r="B33" s="25" t="s">
        <v>32</v>
      </c>
      <c r="C33" s="26">
        <v>19.95</v>
      </c>
      <c r="D33" s="25"/>
      <c r="E33" s="26">
        <f t="shared" si="2"/>
        <v>0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x14ac:dyDescent="0.2">
      <c r="A34" s="40"/>
      <c r="B34" s="25" t="s">
        <v>112</v>
      </c>
      <c r="C34" s="26">
        <v>9.98</v>
      </c>
      <c r="D34" s="25"/>
      <c r="E34" s="26">
        <f t="shared" si="2"/>
        <v>0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x14ac:dyDescent="0.2">
      <c r="A35" s="40"/>
      <c r="B35" s="25" t="s">
        <v>33</v>
      </c>
      <c r="C35" s="26">
        <v>21.95</v>
      </c>
      <c r="D35" s="25"/>
      <c r="E35" s="26">
        <f t="shared" si="2"/>
        <v>0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x14ac:dyDescent="0.2">
      <c r="A36" s="40"/>
      <c r="B36" s="25" t="s">
        <v>80</v>
      </c>
      <c r="C36" s="26">
        <v>7.5</v>
      </c>
      <c r="D36" s="25"/>
      <c r="E36" s="26">
        <f t="shared" si="2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x14ac:dyDescent="0.2">
      <c r="A37" s="40"/>
      <c r="B37" s="25" t="s">
        <v>133</v>
      </c>
      <c r="C37" s="26">
        <v>7.95</v>
      </c>
      <c r="D37" s="25"/>
      <c r="E37" s="26">
        <f t="shared" si="2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2">
      <c r="A38" s="40"/>
      <c r="B38" s="25" t="s">
        <v>34</v>
      </c>
      <c r="C38" s="26">
        <v>6.5</v>
      </c>
      <c r="D38" s="25"/>
      <c r="E38" s="26">
        <f t="shared" si="2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x14ac:dyDescent="0.2">
      <c r="A39" s="40"/>
      <c r="B39" s="25" t="s">
        <v>35</v>
      </c>
      <c r="C39" s="26">
        <v>7.95</v>
      </c>
      <c r="D39" s="25"/>
      <c r="E39" s="26">
        <f t="shared" si="2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x14ac:dyDescent="0.2">
      <c r="A40" s="40"/>
      <c r="B40" s="25" t="s">
        <v>128</v>
      </c>
      <c r="C40" s="26">
        <v>7.5</v>
      </c>
      <c r="D40" s="25"/>
      <c r="E40" s="26">
        <f t="shared" si="2"/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x14ac:dyDescent="0.2">
      <c r="A41" s="40"/>
      <c r="B41" s="25" t="s">
        <v>129</v>
      </c>
      <c r="C41" s="26">
        <v>5.75</v>
      </c>
      <c r="D41" s="25"/>
      <c r="E41" s="26">
        <f t="shared" si="2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x14ac:dyDescent="0.2">
      <c r="A42" s="40"/>
      <c r="B42" s="25" t="s">
        <v>130</v>
      </c>
      <c r="C42" s="26">
        <v>5.75</v>
      </c>
      <c r="D42" s="25"/>
      <c r="E42" s="26">
        <f t="shared" si="2"/>
        <v>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x14ac:dyDescent="0.2">
      <c r="A43" s="40"/>
      <c r="B43" s="25" t="s">
        <v>131</v>
      </c>
      <c r="C43" s="26">
        <v>7.25</v>
      </c>
      <c r="D43" s="25"/>
      <c r="E43" s="26">
        <f t="shared" si="2"/>
        <v>0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x14ac:dyDescent="0.2">
      <c r="A44" s="40"/>
      <c r="B44" s="25" t="s">
        <v>132</v>
      </c>
      <c r="C44" s="26">
        <v>7.95</v>
      </c>
      <c r="D44" s="25"/>
      <c r="E44" s="26">
        <f t="shared" si="2"/>
        <v>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x14ac:dyDescent="0.2">
      <c r="A45" s="40"/>
      <c r="B45" s="49" t="s">
        <v>36</v>
      </c>
      <c r="C45" s="50"/>
      <c r="D45" s="50"/>
      <c r="E45" s="51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x14ac:dyDescent="0.2">
      <c r="A46" s="40"/>
      <c r="B46" s="25" t="s">
        <v>73</v>
      </c>
      <c r="C46" s="26">
        <v>1.25</v>
      </c>
      <c r="D46" s="25"/>
      <c r="E46" s="26">
        <f t="shared" ref="E46:E67" si="3">C46*D46</f>
        <v>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x14ac:dyDescent="0.2">
      <c r="A47" s="40"/>
      <c r="B47" s="25" t="s">
        <v>74</v>
      </c>
      <c r="C47" s="26">
        <v>1.25</v>
      </c>
      <c r="D47" s="25"/>
      <c r="E47" s="26">
        <f t="shared" si="3"/>
        <v>0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x14ac:dyDescent="0.2">
      <c r="A48" s="40"/>
      <c r="B48" s="25" t="s">
        <v>75</v>
      </c>
      <c r="C48" s="26">
        <v>1.25</v>
      </c>
      <c r="D48" s="25"/>
      <c r="E48" s="26">
        <f t="shared" si="3"/>
        <v>0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x14ac:dyDescent="0.2">
      <c r="A49" s="40"/>
      <c r="B49" s="25" t="s">
        <v>136</v>
      </c>
      <c r="C49" s="26">
        <v>1.65</v>
      </c>
      <c r="D49" s="25"/>
      <c r="E49" s="26">
        <f t="shared" si="3"/>
        <v>0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x14ac:dyDescent="0.2">
      <c r="A50" s="40"/>
      <c r="B50" s="25" t="s">
        <v>76</v>
      </c>
      <c r="C50" s="26">
        <v>1.35</v>
      </c>
      <c r="D50" s="25"/>
      <c r="E50" s="26">
        <f t="shared" si="3"/>
        <v>0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x14ac:dyDescent="0.2">
      <c r="A51" s="40"/>
      <c r="B51" s="25" t="s">
        <v>37</v>
      </c>
      <c r="C51" s="26">
        <v>1</v>
      </c>
      <c r="D51" s="25"/>
      <c r="E51" s="26">
        <f t="shared" si="3"/>
        <v>0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x14ac:dyDescent="0.2">
      <c r="A52" s="40"/>
      <c r="B52" s="25" t="s">
        <v>38</v>
      </c>
      <c r="C52" s="26">
        <v>1.05</v>
      </c>
      <c r="D52" s="25"/>
      <c r="E52" s="26">
        <f t="shared" si="3"/>
        <v>0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x14ac:dyDescent="0.2">
      <c r="A53" s="40"/>
      <c r="B53" s="25" t="s">
        <v>39</v>
      </c>
      <c r="C53" s="26">
        <v>1.05</v>
      </c>
      <c r="D53" s="25"/>
      <c r="E53" s="26">
        <f t="shared" si="3"/>
        <v>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x14ac:dyDescent="0.2">
      <c r="A54" s="40"/>
      <c r="B54" s="25" t="s">
        <v>40</v>
      </c>
      <c r="C54" s="26">
        <v>1.95</v>
      </c>
      <c r="D54" s="25"/>
      <c r="E54" s="26">
        <f t="shared" si="3"/>
        <v>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x14ac:dyDescent="0.2">
      <c r="A55" s="40"/>
      <c r="B55" s="25" t="s">
        <v>41</v>
      </c>
      <c r="C55" s="26">
        <v>1.55</v>
      </c>
      <c r="D55" s="25"/>
      <c r="E55" s="26">
        <f t="shared" si="3"/>
        <v>0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x14ac:dyDescent="0.2">
      <c r="A56" s="40"/>
      <c r="B56" s="25" t="s">
        <v>77</v>
      </c>
      <c r="C56" s="26">
        <v>3.95</v>
      </c>
      <c r="D56" s="25"/>
      <c r="E56" s="26">
        <f t="shared" si="3"/>
        <v>0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x14ac:dyDescent="0.2">
      <c r="A57" s="40"/>
      <c r="B57" s="25" t="s">
        <v>78</v>
      </c>
      <c r="C57" s="26">
        <v>3.45</v>
      </c>
      <c r="D57" s="25"/>
      <c r="E57" s="26">
        <f t="shared" si="3"/>
        <v>0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x14ac:dyDescent="0.2">
      <c r="A58" s="40"/>
      <c r="B58" s="25" t="s">
        <v>79</v>
      </c>
      <c r="C58" s="26">
        <v>3.75</v>
      </c>
      <c r="D58" s="25"/>
      <c r="E58" s="26">
        <f t="shared" si="3"/>
        <v>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x14ac:dyDescent="0.2">
      <c r="A59" s="40"/>
      <c r="B59" s="12" t="s">
        <v>42</v>
      </c>
      <c r="C59" s="26">
        <v>3.25</v>
      </c>
      <c r="D59" s="25"/>
      <c r="E59" s="26">
        <f t="shared" si="3"/>
        <v>0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x14ac:dyDescent="0.2">
      <c r="A60" s="40"/>
      <c r="B60" s="12" t="s">
        <v>43</v>
      </c>
      <c r="C60" s="26">
        <v>1.95</v>
      </c>
      <c r="D60" s="25"/>
      <c r="E60" s="26">
        <f t="shared" si="3"/>
        <v>0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x14ac:dyDescent="0.2">
      <c r="A61" s="40"/>
      <c r="B61" s="12" t="s">
        <v>44</v>
      </c>
      <c r="C61" s="26">
        <v>2.4500000000000002</v>
      </c>
      <c r="D61" s="25"/>
      <c r="E61" s="26">
        <f t="shared" si="3"/>
        <v>0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">
      <c r="A62" s="40"/>
      <c r="B62" s="12" t="s">
        <v>168</v>
      </c>
      <c r="C62" s="26">
        <v>2.2000000000000002</v>
      </c>
      <c r="D62" s="25"/>
      <c r="E62" s="26">
        <f t="shared" si="3"/>
        <v>0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x14ac:dyDescent="0.2">
      <c r="A63" s="40"/>
      <c r="B63" s="12" t="s">
        <v>154</v>
      </c>
      <c r="C63" s="26">
        <v>1.95</v>
      </c>
      <c r="D63" s="25"/>
      <c r="E63" s="26">
        <f t="shared" si="3"/>
        <v>0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x14ac:dyDescent="0.2">
      <c r="A64" s="40"/>
      <c r="B64" s="12" t="s">
        <v>155</v>
      </c>
      <c r="C64" s="26">
        <v>13.95</v>
      </c>
      <c r="D64" s="25"/>
      <c r="E64" s="26">
        <f t="shared" si="3"/>
        <v>0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">
      <c r="A65" s="40"/>
      <c r="B65" s="12" t="s">
        <v>156</v>
      </c>
      <c r="C65" s="26">
        <v>22.5</v>
      </c>
      <c r="D65" s="25"/>
      <c r="E65" s="26">
        <f t="shared" si="3"/>
        <v>0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x14ac:dyDescent="0.2">
      <c r="A66" s="40"/>
      <c r="B66" s="12" t="s">
        <v>157</v>
      </c>
      <c r="C66" s="26">
        <v>13.95</v>
      </c>
      <c r="D66" s="25"/>
      <c r="E66" s="26">
        <f t="shared" si="3"/>
        <v>0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x14ac:dyDescent="0.2">
      <c r="A67" s="40"/>
      <c r="B67" s="12" t="s">
        <v>158</v>
      </c>
      <c r="C67" s="26">
        <v>22.5</v>
      </c>
      <c r="D67" s="25"/>
      <c r="E67" s="26">
        <f t="shared" si="3"/>
        <v>0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x14ac:dyDescent="0.2">
      <c r="A68" s="40"/>
      <c r="B68" s="49" t="s">
        <v>45</v>
      </c>
      <c r="C68" s="50"/>
      <c r="D68" s="50"/>
      <c r="E68" s="51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x14ac:dyDescent="0.2">
      <c r="A69" s="40"/>
      <c r="B69" s="25" t="s">
        <v>46</v>
      </c>
      <c r="C69" s="26">
        <v>1.6</v>
      </c>
      <c r="D69" s="25"/>
      <c r="E69" s="26">
        <f t="shared" ref="E69:E95" si="4">C69*D69</f>
        <v>0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x14ac:dyDescent="0.2">
      <c r="A70" s="40"/>
      <c r="B70" s="25" t="s">
        <v>109</v>
      </c>
      <c r="C70" s="26">
        <v>1.6</v>
      </c>
      <c r="D70" s="25"/>
      <c r="E70" s="26">
        <f t="shared" si="4"/>
        <v>0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x14ac:dyDescent="0.2">
      <c r="A71" s="40"/>
      <c r="B71" s="12" t="s">
        <v>47</v>
      </c>
      <c r="C71" s="26">
        <v>1.8</v>
      </c>
      <c r="D71" s="25"/>
      <c r="E71" s="26">
        <f t="shared" si="4"/>
        <v>0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5" x14ac:dyDescent="0.2">
      <c r="A72" s="40"/>
      <c r="B72" s="12" t="s">
        <v>48</v>
      </c>
      <c r="C72" s="26">
        <v>1.6</v>
      </c>
      <c r="D72" s="25"/>
      <c r="E72" s="26">
        <f t="shared" si="4"/>
        <v>0</v>
      </c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1:15" x14ac:dyDescent="0.2">
      <c r="A73" s="40"/>
      <c r="B73" s="12" t="s">
        <v>51</v>
      </c>
      <c r="C73" s="26">
        <v>1.85</v>
      </c>
      <c r="D73" s="25"/>
      <c r="E73" s="26">
        <f t="shared" si="4"/>
        <v>0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5" x14ac:dyDescent="0.2">
      <c r="A74" s="40"/>
      <c r="B74" s="12" t="s">
        <v>53</v>
      </c>
      <c r="C74" s="26">
        <v>1.6</v>
      </c>
      <c r="D74" s="25"/>
      <c r="E74" s="26">
        <f t="shared" si="4"/>
        <v>0</v>
      </c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1:15" x14ac:dyDescent="0.2">
      <c r="A75" s="40"/>
      <c r="B75" s="12" t="s">
        <v>52</v>
      </c>
      <c r="C75" s="26">
        <v>1.6</v>
      </c>
      <c r="D75" s="25"/>
      <c r="E75" s="26">
        <f t="shared" si="4"/>
        <v>0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x14ac:dyDescent="0.2">
      <c r="A76" s="40"/>
      <c r="B76" s="25" t="s">
        <v>49</v>
      </c>
      <c r="C76" s="26">
        <v>1.75</v>
      </c>
      <c r="D76" s="25"/>
      <c r="E76" s="26">
        <f t="shared" si="4"/>
        <v>0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1:15" x14ac:dyDescent="0.2">
      <c r="A77" s="40"/>
      <c r="B77" s="25" t="s">
        <v>50</v>
      </c>
      <c r="C77" s="26">
        <v>1.75</v>
      </c>
      <c r="D77" s="25"/>
      <c r="E77" s="26">
        <f t="shared" si="4"/>
        <v>0</v>
      </c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1:15" x14ac:dyDescent="0.2">
      <c r="A78" s="40"/>
      <c r="B78" s="25" t="s">
        <v>134</v>
      </c>
      <c r="C78" s="26">
        <v>4.0999999999999996</v>
      </c>
      <c r="D78" s="25"/>
      <c r="E78" s="26">
        <f t="shared" si="4"/>
        <v>0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x14ac:dyDescent="0.2">
      <c r="A79" s="40"/>
      <c r="B79" s="25" t="s">
        <v>135</v>
      </c>
      <c r="C79" s="26">
        <v>1.65</v>
      </c>
      <c r="D79" s="25"/>
      <c r="E79" s="26">
        <f t="shared" si="4"/>
        <v>0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5" x14ac:dyDescent="0.2">
      <c r="A80" s="40"/>
      <c r="B80" s="25" t="s">
        <v>54</v>
      </c>
      <c r="C80" s="26">
        <v>2.8</v>
      </c>
      <c r="D80" s="25"/>
      <c r="E80" s="26">
        <f t="shared" si="4"/>
        <v>0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1:15" x14ac:dyDescent="0.2">
      <c r="A81" s="40"/>
      <c r="B81" s="25" t="s">
        <v>55</v>
      </c>
      <c r="C81" s="26">
        <v>1.1000000000000001</v>
      </c>
      <c r="D81" s="25"/>
      <c r="E81" s="26">
        <f t="shared" si="4"/>
        <v>0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1:15" x14ac:dyDescent="0.2">
      <c r="A82" s="40"/>
      <c r="B82" s="27" t="s">
        <v>56</v>
      </c>
      <c r="C82" s="26">
        <v>2.8</v>
      </c>
      <c r="D82" s="25"/>
      <c r="E82" s="26">
        <f t="shared" si="4"/>
        <v>0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5" x14ac:dyDescent="0.2">
      <c r="A83" s="40"/>
      <c r="B83" s="25" t="s">
        <v>57</v>
      </c>
      <c r="C83" s="26">
        <v>1.1499999999999999</v>
      </c>
      <c r="D83" s="25"/>
      <c r="E83" s="26">
        <f t="shared" si="4"/>
        <v>0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</row>
    <row r="84" spans="1:15" x14ac:dyDescent="0.2">
      <c r="A84" s="40"/>
      <c r="B84" s="25" t="s">
        <v>58</v>
      </c>
      <c r="C84" s="26">
        <v>2.8</v>
      </c>
      <c r="D84" s="25"/>
      <c r="E84" s="26">
        <f t="shared" si="4"/>
        <v>0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</row>
    <row r="85" spans="1:15" x14ac:dyDescent="0.2">
      <c r="A85" s="40"/>
      <c r="B85" s="25" t="s">
        <v>67</v>
      </c>
      <c r="C85" s="26">
        <v>2</v>
      </c>
      <c r="D85" s="25"/>
      <c r="E85" s="26">
        <f t="shared" si="4"/>
        <v>0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1:15" x14ac:dyDescent="0.2">
      <c r="A86" s="40"/>
      <c r="B86" s="25" t="s">
        <v>59</v>
      </c>
      <c r="C86" s="26">
        <v>0.6</v>
      </c>
      <c r="D86" s="25"/>
      <c r="E86" s="26">
        <f t="shared" si="4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</row>
    <row r="87" spans="1:15" x14ac:dyDescent="0.2">
      <c r="A87" s="40"/>
      <c r="B87" s="25" t="s">
        <v>60</v>
      </c>
      <c r="C87" s="26">
        <v>0.6</v>
      </c>
      <c r="D87" s="25"/>
      <c r="E87" s="26">
        <f t="shared" si="4"/>
        <v>0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x14ac:dyDescent="0.2">
      <c r="A88" s="40"/>
      <c r="B88" s="25" t="s">
        <v>61</v>
      </c>
      <c r="C88" s="26">
        <v>0.7</v>
      </c>
      <c r="D88" s="25"/>
      <c r="E88" s="26">
        <f t="shared" si="4"/>
        <v>0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1:15" x14ac:dyDescent="0.2">
      <c r="A89" s="40"/>
      <c r="B89" s="25" t="s">
        <v>62</v>
      </c>
      <c r="C89" s="26">
        <v>1.95</v>
      </c>
      <c r="D89" s="25"/>
      <c r="E89" s="26">
        <f t="shared" si="4"/>
        <v>0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</row>
    <row r="90" spans="1:15" x14ac:dyDescent="0.2">
      <c r="A90" s="40"/>
      <c r="B90" s="25" t="s">
        <v>63</v>
      </c>
      <c r="C90" s="26">
        <v>1.8</v>
      </c>
      <c r="D90" s="25"/>
      <c r="E90" s="26">
        <f t="shared" si="4"/>
        <v>0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91" spans="1:15" x14ac:dyDescent="0.2">
      <c r="A91" s="40"/>
      <c r="B91" s="25" t="s">
        <v>64</v>
      </c>
      <c r="C91" s="26">
        <v>2.2999999999999998</v>
      </c>
      <c r="D91" s="25"/>
      <c r="E91" s="26">
        <f t="shared" si="4"/>
        <v>0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1:15" x14ac:dyDescent="0.2">
      <c r="A92" s="40"/>
      <c r="B92" s="25" t="s">
        <v>65</v>
      </c>
      <c r="C92" s="26">
        <v>2.5499999999999998</v>
      </c>
      <c r="D92" s="25"/>
      <c r="E92" s="26">
        <f t="shared" si="4"/>
        <v>0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</row>
    <row r="93" spans="1:15" x14ac:dyDescent="0.2">
      <c r="A93" s="40"/>
      <c r="B93" s="25" t="s">
        <v>66</v>
      </c>
      <c r="C93" s="26">
        <v>2.5499999999999998</v>
      </c>
      <c r="D93" s="25"/>
      <c r="E93" s="26">
        <f t="shared" si="4"/>
        <v>0</v>
      </c>
      <c r="F93" s="40"/>
      <c r="G93" s="40"/>
      <c r="H93" s="40"/>
      <c r="I93" s="40"/>
      <c r="J93" s="40"/>
      <c r="K93" s="40"/>
      <c r="L93" s="40"/>
      <c r="M93" s="40"/>
      <c r="N93" s="40"/>
      <c r="O93" s="40"/>
    </row>
    <row r="94" spans="1:15" x14ac:dyDescent="0.2">
      <c r="A94" s="40"/>
      <c r="B94" s="25"/>
      <c r="C94" s="26"/>
      <c r="D94" s="25"/>
      <c r="E94" s="26">
        <f t="shared" si="4"/>
        <v>0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</row>
    <row r="95" spans="1:15" x14ac:dyDescent="0.2">
      <c r="A95" s="40"/>
      <c r="B95" s="25"/>
      <c r="C95" s="26"/>
      <c r="D95" s="25"/>
      <c r="E95" s="26">
        <f t="shared" si="4"/>
        <v>0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</row>
    <row r="96" spans="1:15" x14ac:dyDescent="0.2">
      <c r="A96" s="40"/>
      <c r="B96" s="49" t="s">
        <v>68</v>
      </c>
      <c r="C96" s="50"/>
      <c r="D96" s="50"/>
      <c r="E96" s="51"/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x14ac:dyDescent="0.2">
      <c r="A97" s="40"/>
      <c r="B97" s="25" t="s">
        <v>69</v>
      </c>
      <c r="C97" s="26">
        <v>3.25</v>
      </c>
      <c r="D97" s="25"/>
      <c r="E97" s="26">
        <f>C97*D97</f>
        <v>0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</row>
    <row r="98" spans="1:15" x14ac:dyDescent="0.2">
      <c r="A98" s="40"/>
      <c r="B98" s="25" t="s">
        <v>167</v>
      </c>
      <c r="C98" s="26">
        <v>2</v>
      </c>
      <c r="D98" s="25"/>
      <c r="E98" s="26">
        <f>C98*D98</f>
        <v>0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</row>
    <row r="99" spans="1:15" x14ac:dyDescent="0.2">
      <c r="A99" s="40"/>
      <c r="B99" s="25"/>
      <c r="C99" s="26"/>
      <c r="D99" s="25"/>
      <c r="E99" s="26">
        <f>C99*D99</f>
        <v>0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5" x14ac:dyDescent="0.2">
      <c r="A100" s="40"/>
      <c r="B100" s="43" t="s">
        <v>4</v>
      </c>
      <c r="C100" s="44"/>
      <c r="D100" s="45"/>
      <c r="E100" s="22">
        <f>SUM(E5:E99)</f>
        <v>0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</row>
    <row r="101" spans="1:15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</row>
    <row r="102" spans="1:15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</row>
    <row r="103" spans="1:15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</row>
    <row r="104" spans="1:15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  <row r="105" spans="1:15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</row>
    <row r="106" spans="1:15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</row>
  </sheetData>
  <mergeCells count="10">
    <mergeCell ref="F1:O106"/>
    <mergeCell ref="A101:E106"/>
    <mergeCell ref="A1:A100"/>
    <mergeCell ref="B2:E2"/>
    <mergeCell ref="B100:D100"/>
    <mergeCell ref="B4:E4"/>
    <mergeCell ref="B28:E28"/>
    <mergeCell ref="B45:E45"/>
    <mergeCell ref="B68:E68"/>
    <mergeCell ref="B96:E96"/>
  </mergeCells>
  <pageMargins left="0.7" right="0.7" top="0.75" bottom="0.75" header="0.3" footer="0.3"/>
  <pageSetup paperSize="9" orientation="portrait" horizontalDpi="0" verticalDpi="0" copies="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4166-C07D-2848-A18C-5B241006CCBB}">
  <dimension ref="A1:O69"/>
  <sheetViews>
    <sheetView zoomScale="160" zoomScaleNormal="160" workbookViewId="0">
      <selection activeCell="B2" sqref="B2:E2"/>
    </sheetView>
  </sheetViews>
  <sheetFormatPr baseColWidth="10" defaultRowHeight="16" x14ac:dyDescent="0.2"/>
  <cols>
    <col min="1" max="1" width="4" customWidth="1"/>
    <col min="2" max="2" width="46.1640625" customWidth="1"/>
    <col min="3" max="3" width="17" customWidth="1"/>
    <col min="4" max="4" width="15.5" customWidth="1"/>
    <col min="5" max="5" width="16.5" customWidth="1"/>
  </cols>
  <sheetData>
    <row r="1" spans="1:15" ht="16" customHeight="1" x14ac:dyDescent="0.2">
      <c r="A1" s="40" t="s">
        <v>72</v>
      </c>
      <c r="B1" s="2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74" customHeight="1" x14ac:dyDescent="0.2">
      <c r="A2" s="40"/>
      <c r="B2" s="53"/>
      <c r="C2" s="54"/>
      <c r="D2" s="54"/>
      <c r="E2" s="55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">
      <c r="A3" s="40"/>
      <c r="B3" s="3" t="s">
        <v>0</v>
      </c>
      <c r="C3" s="3" t="s">
        <v>1</v>
      </c>
      <c r="D3" s="3" t="s">
        <v>173</v>
      </c>
      <c r="E3" s="3" t="s">
        <v>174</v>
      </c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A4" s="40"/>
      <c r="B4" s="46" t="s">
        <v>139</v>
      </c>
      <c r="C4" s="47"/>
      <c r="D4" s="47"/>
      <c r="E4" s="48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">
      <c r="A5" s="40"/>
      <c r="B5" s="25" t="s">
        <v>140</v>
      </c>
      <c r="C5" s="26">
        <v>2.6</v>
      </c>
      <c r="D5" s="25"/>
      <c r="E5" s="26">
        <f t="shared" ref="E5:E57" si="0">C5*D5</f>
        <v>0</v>
      </c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40"/>
      <c r="B6" s="25" t="s">
        <v>141</v>
      </c>
      <c r="C6" s="26">
        <v>2.6</v>
      </c>
      <c r="D6" s="25"/>
      <c r="E6" s="26">
        <f t="shared" si="0"/>
        <v>0</v>
      </c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40"/>
      <c r="B7" s="25" t="s">
        <v>142</v>
      </c>
      <c r="C7" s="26">
        <v>2.6</v>
      </c>
      <c r="D7" s="25"/>
      <c r="E7" s="26">
        <f t="shared" si="0"/>
        <v>0</v>
      </c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40"/>
      <c r="B8" s="25" t="s">
        <v>143</v>
      </c>
      <c r="C8" s="26">
        <v>2.6</v>
      </c>
      <c r="D8" s="25"/>
      <c r="E8" s="26">
        <f t="shared" ref="E8:E28" si="1">C8*D8</f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x14ac:dyDescent="0.2">
      <c r="A9" s="40"/>
      <c r="B9" s="56"/>
      <c r="C9" s="57"/>
      <c r="D9" s="57"/>
      <c r="E9" s="58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40"/>
      <c r="B10" s="25"/>
      <c r="C10" s="28"/>
      <c r="D10" s="25"/>
      <c r="E10" s="26">
        <f t="shared" si="1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2">
      <c r="A11" s="40"/>
      <c r="B11" s="25"/>
      <c r="C11" s="28"/>
      <c r="D11" s="25"/>
      <c r="E11" s="26">
        <f t="shared" si="1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0"/>
      <c r="B12" s="25"/>
      <c r="C12" s="28"/>
      <c r="D12" s="25"/>
      <c r="E12" s="26">
        <f t="shared" si="1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0"/>
      <c r="B13" s="25"/>
      <c r="C13" s="28"/>
      <c r="D13" s="25"/>
      <c r="E13" s="26">
        <f t="shared" si="1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0"/>
      <c r="B14" s="25"/>
      <c r="C14" s="28"/>
      <c r="D14" s="25"/>
      <c r="E14" s="26">
        <f t="shared" si="1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0"/>
      <c r="B15" s="25"/>
      <c r="C15" s="28"/>
      <c r="D15" s="25"/>
      <c r="E15" s="26">
        <f t="shared" si="1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0"/>
      <c r="B16" s="25"/>
      <c r="C16" s="28"/>
      <c r="D16" s="25"/>
      <c r="E16" s="26">
        <f t="shared" si="1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0"/>
      <c r="B17" s="25"/>
      <c r="C17" s="28"/>
      <c r="D17" s="25"/>
      <c r="E17" s="26">
        <f t="shared" si="1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2">
      <c r="A18" s="40"/>
      <c r="B18" s="25"/>
      <c r="C18" s="28"/>
      <c r="D18" s="25"/>
      <c r="E18" s="26">
        <f t="shared" si="1"/>
        <v>0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x14ac:dyDescent="0.2">
      <c r="A19" s="40"/>
      <c r="B19" s="25"/>
      <c r="C19" s="28"/>
      <c r="D19" s="25"/>
      <c r="E19" s="26">
        <f t="shared" si="1"/>
        <v>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2">
      <c r="A20" s="40"/>
      <c r="B20" s="25"/>
      <c r="C20" s="28"/>
      <c r="D20" s="25"/>
      <c r="E20" s="26">
        <f t="shared" si="1"/>
        <v>0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x14ac:dyDescent="0.2">
      <c r="A21" s="40"/>
      <c r="B21" s="25"/>
      <c r="C21" s="28"/>
      <c r="D21" s="25"/>
      <c r="E21" s="26">
        <f t="shared" si="1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x14ac:dyDescent="0.2">
      <c r="A22" s="40"/>
      <c r="B22" s="25"/>
      <c r="C22" s="28"/>
      <c r="D22" s="25"/>
      <c r="E22" s="26">
        <f t="shared" si="1"/>
        <v>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0"/>
      <c r="B23" s="25"/>
      <c r="C23" s="28"/>
      <c r="D23" s="25"/>
      <c r="E23" s="26">
        <f t="shared" si="1"/>
        <v>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x14ac:dyDescent="0.2">
      <c r="A24" s="40"/>
      <c r="B24" s="25"/>
      <c r="C24" s="28"/>
      <c r="D24" s="25"/>
      <c r="E24" s="26">
        <f t="shared" si="1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x14ac:dyDescent="0.2">
      <c r="A25" s="40"/>
      <c r="B25" s="25"/>
      <c r="C25" s="28"/>
      <c r="D25" s="25"/>
      <c r="E25" s="26">
        <f t="shared" si="1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x14ac:dyDescent="0.2">
      <c r="A26" s="40"/>
      <c r="B26" s="25"/>
      <c r="C26" s="28"/>
      <c r="D26" s="25"/>
      <c r="E26" s="26">
        <f t="shared" si="1"/>
        <v>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x14ac:dyDescent="0.2">
      <c r="A27" s="40"/>
      <c r="B27" s="25"/>
      <c r="C27" s="28"/>
      <c r="D27" s="25"/>
      <c r="E27" s="26">
        <f t="shared" si="1"/>
        <v>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x14ac:dyDescent="0.2">
      <c r="A28" s="40"/>
      <c r="B28" s="25"/>
      <c r="C28" s="28"/>
      <c r="D28" s="25"/>
      <c r="E28" s="26">
        <f t="shared" si="1"/>
        <v>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x14ac:dyDescent="0.2">
      <c r="A29" s="40"/>
      <c r="B29" s="56"/>
      <c r="C29" s="57"/>
      <c r="D29" s="57"/>
      <c r="E29" s="58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5" x14ac:dyDescent="0.2">
      <c r="A30" s="40"/>
      <c r="B30" s="25"/>
      <c r="C30" s="28"/>
      <c r="D30" s="25"/>
      <c r="E30" s="26">
        <f t="shared" ref="E30:E35" si="2">C30*D30</f>
        <v>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x14ac:dyDescent="0.2">
      <c r="A31" s="40"/>
      <c r="B31" s="25"/>
      <c r="C31" s="28"/>
      <c r="D31" s="25"/>
      <c r="E31" s="26">
        <f t="shared" si="2"/>
        <v>0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x14ac:dyDescent="0.2">
      <c r="A32" s="40"/>
      <c r="B32" s="25"/>
      <c r="C32" s="28"/>
      <c r="D32" s="25"/>
      <c r="E32" s="26">
        <f t="shared" si="2"/>
        <v>0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x14ac:dyDescent="0.2">
      <c r="A33" s="40"/>
      <c r="B33" s="25"/>
      <c r="C33" s="28"/>
      <c r="D33" s="25"/>
      <c r="E33" s="26">
        <f t="shared" si="2"/>
        <v>0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x14ac:dyDescent="0.2">
      <c r="A34" s="40"/>
      <c r="B34" s="25"/>
      <c r="C34" s="28"/>
      <c r="D34" s="25"/>
      <c r="E34" s="26">
        <f t="shared" si="2"/>
        <v>0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x14ac:dyDescent="0.2">
      <c r="A35" s="40"/>
      <c r="B35" s="25"/>
      <c r="C35" s="28"/>
      <c r="D35" s="25"/>
      <c r="E35" s="26">
        <f t="shared" si="2"/>
        <v>0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x14ac:dyDescent="0.2">
      <c r="A36" s="40"/>
      <c r="B36" s="56"/>
      <c r="C36" s="57"/>
      <c r="D36" s="57"/>
      <c r="E36" s="58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x14ac:dyDescent="0.2">
      <c r="A37" s="40"/>
      <c r="B37" s="25"/>
      <c r="C37" s="28"/>
      <c r="D37" s="25"/>
      <c r="E37" s="26">
        <f t="shared" ref="E37:E49" si="3">C37*D37</f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2">
      <c r="A38" s="40"/>
      <c r="B38" s="25"/>
      <c r="C38" s="28"/>
      <c r="D38" s="25"/>
      <c r="E38" s="26">
        <f t="shared" si="3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x14ac:dyDescent="0.2">
      <c r="A39" s="40"/>
      <c r="B39" s="25"/>
      <c r="C39" s="28"/>
      <c r="D39" s="25"/>
      <c r="E39" s="26">
        <f t="shared" si="3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x14ac:dyDescent="0.2">
      <c r="A40" s="40"/>
      <c r="B40" s="25"/>
      <c r="C40" s="28"/>
      <c r="D40" s="25"/>
      <c r="E40" s="26">
        <f t="shared" si="3"/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x14ac:dyDescent="0.2">
      <c r="A41" s="40"/>
      <c r="B41" s="25"/>
      <c r="C41" s="28"/>
      <c r="D41" s="25"/>
      <c r="E41" s="26">
        <f t="shared" si="3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x14ac:dyDescent="0.2">
      <c r="A42" s="40"/>
      <c r="B42" s="25"/>
      <c r="C42" s="28"/>
      <c r="D42" s="25"/>
      <c r="E42" s="26">
        <f t="shared" si="3"/>
        <v>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x14ac:dyDescent="0.2">
      <c r="A43" s="40"/>
      <c r="B43" s="25"/>
      <c r="C43" s="28"/>
      <c r="D43" s="25"/>
      <c r="E43" s="26">
        <f t="shared" si="3"/>
        <v>0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x14ac:dyDescent="0.2">
      <c r="A44" s="40"/>
      <c r="B44" s="25"/>
      <c r="C44" s="28"/>
      <c r="D44" s="25"/>
      <c r="E44" s="26">
        <f t="shared" si="3"/>
        <v>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x14ac:dyDescent="0.2">
      <c r="A45" s="40"/>
      <c r="B45" s="25"/>
      <c r="C45" s="28"/>
      <c r="D45" s="25"/>
      <c r="E45" s="26">
        <f t="shared" si="3"/>
        <v>0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x14ac:dyDescent="0.2">
      <c r="A46" s="40"/>
      <c r="B46" s="25"/>
      <c r="C46" s="28"/>
      <c r="D46" s="25"/>
      <c r="E46" s="26">
        <f t="shared" si="3"/>
        <v>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x14ac:dyDescent="0.2">
      <c r="A47" s="40"/>
      <c r="B47" s="25"/>
      <c r="C47" s="28"/>
      <c r="D47" s="25"/>
      <c r="E47" s="26">
        <f t="shared" si="3"/>
        <v>0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x14ac:dyDescent="0.2">
      <c r="A48" s="40"/>
      <c r="B48" s="25"/>
      <c r="C48" s="28"/>
      <c r="D48" s="25"/>
      <c r="E48" s="26">
        <f t="shared" si="3"/>
        <v>0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x14ac:dyDescent="0.2">
      <c r="A49" s="40"/>
      <c r="B49" s="12"/>
      <c r="C49" s="28"/>
      <c r="D49" s="25"/>
      <c r="E49" s="26">
        <f t="shared" si="3"/>
        <v>0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x14ac:dyDescent="0.2">
      <c r="A50" s="40"/>
      <c r="B50" s="12"/>
      <c r="C50" s="28"/>
      <c r="D50" s="25"/>
      <c r="E50" s="25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x14ac:dyDescent="0.2">
      <c r="A51" s="40"/>
      <c r="B51" s="12"/>
      <c r="C51" s="28"/>
      <c r="D51" s="25"/>
      <c r="E51" s="25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x14ac:dyDescent="0.2">
      <c r="A52" s="40"/>
      <c r="B52" s="12"/>
      <c r="C52" s="28"/>
      <c r="D52" s="25"/>
      <c r="E52" s="25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x14ac:dyDescent="0.2">
      <c r="A53" s="40"/>
      <c r="B53" s="25"/>
      <c r="C53" s="28"/>
      <c r="D53" s="25"/>
      <c r="E53" s="25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x14ac:dyDescent="0.2">
      <c r="A54" s="40"/>
      <c r="B54" s="25"/>
      <c r="C54" s="28"/>
      <c r="D54" s="25"/>
      <c r="E54" s="25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x14ac:dyDescent="0.2">
      <c r="A55" s="40"/>
      <c r="B55" s="25"/>
      <c r="C55" s="28"/>
      <c r="D55" s="25"/>
      <c r="E55" s="25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x14ac:dyDescent="0.2">
      <c r="A56" s="40"/>
      <c r="B56" s="25"/>
      <c r="C56" s="28"/>
      <c r="D56" s="25"/>
      <c r="E56" s="25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x14ac:dyDescent="0.2">
      <c r="A57" s="40"/>
      <c r="B57" s="25"/>
      <c r="C57" s="25"/>
      <c r="D57" s="25"/>
      <c r="E57" s="26">
        <f t="shared" si="0"/>
        <v>0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x14ac:dyDescent="0.2">
      <c r="A58" s="40"/>
      <c r="B58" s="59" t="s">
        <v>4</v>
      </c>
      <c r="C58" s="60"/>
      <c r="D58" s="61"/>
      <c r="E58" s="26">
        <f>SUM(E5:E57)</f>
        <v>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x14ac:dyDescent="0.2">
      <c r="A59" s="40"/>
      <c r="B59" s="52"/>
      <c r="C59" s="52"/>
      <c r="D59" s="52"/>
      <c r="E59" s="52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</sheetData>
  <mergeCells count="11">
    <mergeCell ref="A1:A58"/>
    <mergeCell ref="A59:A69"/>
    <mergeCell ref="F2:O69"/>
    <mergeCell ref="B59:E69"/>
    <mergeCell ref="E1:O1"/>
    <mergeCell ref="B2:E2"/>
    <mergeCell ref="B4:E4"/>
    <mergeCell ref="B29:E29"/>
    <mergeCell ref="B36:E36"/>
    <mergeCell ref="B58:D58"/>
    <mergeCell ref="B9:E9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8179-4AA9-D141-B557-FC28F57EFBC5}">
  <dimension ref="B1:F45"/>
  <sheetViews>
    <sheetView topLeftCell="A28" zoomScale="140" zoomScaleNormal="140" workbookViewId="0">
      <selection activeCell="D30" sqref="D30"/>
    </sheetView>
  </sheetViews>
  <sheetFormatPr baseColWidth="10" defaultRowHeight="16" x14ac:dyDescent="0.2"/>
  <cols>
    <col min="1" max="1" width="2.5" customWidth="1"/>
    <col min="2" max="2" width="52.6640625" customWidth="1"/>
    <col min="3" max="3" width="25.6640625" customWidth="1"/>
    <col min="4" max="4" width="23.6640625" customWidth="1"/>
  </cols>
  <sheetData>
    <row r="1" spans="2:6" x14ac:dyDescent="0.2">
      <c r="B1" s="64" t="s">
        <v>93</v>
      </c>
      <c r="C1" s="65"/>
      <c r="D1" s="65"/>
      <c r="E1" s="40"/>
      <c r="F1" s="66"/>
    </row>
    <row r="2" spans="2:6" ht="33" customHeight="1" x14ac:dyDescent="0.2">
      <c r="B2" s="67"/>
      <c r="C2" s="67"/>
      <c r="D2" s="67"/>
      <c r="E2" s="68"/>
      <c r="F2" s="69"/>
    </row>
    <row r="3" spans="2:6" ht="34" x14ac:dyDescent="0.2">
      <c r="B3" s="34" t="s">
        <v>165</v>
      </c>
      <c r="C3" s="3" t="s">
        <v>175</v>
      </c>
      <c r="D3" s="4" t="s">
        <v>82</v>
      </c>
      <c r="E3" s="3" t="s">
        <v>70</v>
      </c>
      <c r="F3" s="3" t="s">
        <v>94</v>
      </c>
    </row>
    <row r="4" spans="2:6" x14ac:dyDescent="0.2">
      <c r="B4" s="25" t="s">
        <v>161</v>
      </c>
      <c r="C4" s="23"/>
      <c r="D4" s="29"/>
      <c r="E4" s="30"/>
      <c r="F4" s="25"/>
    </row>
    <row r="5" spans="2:6" x14ac:dyDescent="0.2">
      <c r="B5" s="31" t="s">
        <v>176</v>
      </c>
      <c r="C5" s="12"/>
      <c r="D5" s="25"/>
      <c r="E5" s="32">
        <v>10</v>
      </c>
      <c r="F5" s="26">
        <f>SUMIF(D5,"X",E5)</f>
        <v>0</v>
      </c>
    </row>
    <row r="6" spans="2:6" x14ac:dyDescent="0.2">
      <c r="B6" s="31" t="s">
        <v>170</v>
      </c>
      <c r="C6" s="12"/>
      <c r="D6" s="25"/>
      <c r="E6" s="32">
        <v>10</v>
      </c>
      <c r="F6" s="26">
        <f>SUMIF(D6,"X",E6)</f>
        <v>0</v>
      </c>
    </row>
    <row r="7" spans="2:6" x14ac:dyDescent="0.2">
      <c r="B7" s="31" t="s">
        <v>162</v>
      </c>
      <c r="C7" s="12" t="s">
        <v>177</v>
      </c>
      <c r="D7" s="25"/>
      <c r="E7" s="25"/>
      <c r="F7" s="25"/>
    </row>
    <row r="8" spans="2:6" x14ac:dyDescent="0.2">
      <c r="B8" s="31" t="s">
        <v>98</v>
      </c>
      <c r="C8" s="12"/>
      <c r="D8" s="25"/>
      <c r="E8" s="25"/>
      <c r="F8" s="25"/>
    </row>
    <row r="9" spans="2:6" x14ac:dyDescent="0.2">
      <c r="B9" s="31" t="s">
        <v>159</v>
      </c>
      <c r="C9" s="12"/>
      <c r="D9" s="25"/>
      <c r="E9" s="25"/>
      <c r="F9" s="25"/>
    </row>
    <row r="10" spans="2:6" x14ac:dyDescent="0.2">
      <c r="B10" s="25" t="s">
        <v>160</v>
      </c>
      <c r="C10" s="12"/>
      <c r="D10" s="25"/>
      <c r="E10" s="25"/>
      <c r="F10" s="25"/>
    </row>
    <row r="11" spans="2:6" x14ac:dyDescent="0.2">
      <c r="B11" s="25" t="s">
        <v>99</v>
      </c>
      <c r="C11" s="12"/>
      <c r="D11" s="25"/>
      <c r="E11" s="25"/>
      <c r="F11" s="25"/>
    </row>
    <row r="12" spans="2:6" x14ac:dyDescent="0.2">
      <c r="B12" s="25" t="s">
        <v>100</v>
      </c>
      <c r="C12" s="12"/>
      <c r="D12" s="25"/>
      <c r="E12" s="25"/>
      <c r="F12" s="25"/>
    </row>
    <row r="13" spans="2:6" x14ac:dyDescent="0.2">
      <c r="B13" s="25" t="s">
        <v>178</v>
      </c>
      <c r="C13" s="12" t="s">
        <v>164</v>
      </c>
      <c r="D13" s="25"/>
      <c r="E13" s="25"/>
      <c r="F13" s="25"/>
    </row>
    <row r="14" spans="2:6" x14ac:dyDescent="0.2">
      <c r="B14" s="25" t="s">
        <v>117</v>
      </c>
      <c r="C14" s="12" t="s">
        <v>163</v>
      </c>
      <c r="D14" s="25"/>
      <c r="E14" s="25"/>
      <c r="F14" s="25"/>
    </row>
    <row r="15" spans="2:6" x14ac:dyDescent="0.2">
      <c r="B15" s="25" t="s">
        <v>171</v>
      </c>
      <c r="C15" s="12"/>
      <c r="D15" s="25"/>
      <c r="E15" s="32">
        <v>2</v>
      </c>
      <c r="F15" s="25">
        <f>SUMIF(D15,"X",E15)</f>
        <v>0</v>
      </c>
    </row>
    <row r="16" spans="2:6" x14ac:dyDescent="0.2">
      <c r="B16" s="25" t="s">
        <v>101</v>
      </c>
      <c r="C16" s="12"/>
      <c r="D16" s="25"/>
      <c r="E16" s="25"/>
      <c r="F16" s="25"/>
    </row>
    <row r="17" spans="2:6" x14ac:dyDescent="0.2">
      <c r="B17" s="25" t="s">
        <v>113</v>
      </c>
      <c r="C17" s="12"/>
      <c r="D17" s="25"/>
      <c r="E17" s="25"/>
      <c r="F17" s="25"/>
    </row>
    <row r="18" spans="2:6" x14ac:dyDescent="0.2">
      <c r="B18" s="25" t="s">
        <v>121</v>
      </c>
      <c r="C18" s="12"/>
      <c r="D18" s="25"/>
      <c r="E18" s="25"/>
      <c r="F18" s="25"/>
    </row>
    <row r="19" spans="2:6" x14ac:dyDescent="0.2">
      <c r="B19" s="25" t="s">
        <v>126</v>
      </c>
      <c r="C19" s="12"/>
      <c r="D19" s="25"/>
      <c r="E19" s="25"/>
      <c r="F19" s="25"/>
    </row>
    <row r="20" spans="2:6" x14ac:dyDescent="0.2">
      <c r="B20" s="25" t="s">
        <v>122</v>
      </c>
      <c r="C20" s="12"/>
      <c r="D20" s="25"/>
      <c r="E20" s="25"/>
      <c r="F20" s="25"/>
    </row>
    <row r="21" spans="2:6" x14ac:dyDescent="0.2">
      <c r="B21" s="25" t="s">
        <v>123</v>
      </c>
      <c r="C21" s="12"/>
      <c r="D21" s="25"/>
      <c r="E21" s="25"/>
      <c r="F21" s="25"/>
    </row>
    <row r="22" spans="2:6" x14ac:dyDescent="0.2">
      <c r="B22" s="25" t="s">
        <v>124</v>
      </c>
      <c r="C22" s="12"/>
      <c r="D22" s="25"/>
      <c r="E22" s="25"/>
      <c r="F22" s="25"/>
    </row>
    <row r="23" spans="2:6" x14ac:dyDescent="0.2">
      <c r="B23" s="25" t="s">
        <v>102</v>
      </c>
      <c r="C23" s="12"/>
      <c r="D23" s="25"/>
      <c r="E23" s="25"/>
      <c r="F23" s="25"/>
    </row>
    <row r="24" spans="2:6" x14ac:dyDescent="0.2">
      <c r="B24" s="25" t="s">
        <v>114</v>
      </c>
      <c r="C24" s="33"/>
      <c r="D24" s="25"/>
      <c r="E24" s="25"/>
      <c r="F24" s="25"/>
    </row>
    <row r="25" spans="2:6" x14ac:dyDescent="0.2">
      <c r="B25" s="25" t="s">
        <v>127</v>
      </c>
      <c r="C25" s="12"/>
      <c r="D25" s="25"/>
      <c r="E25" s="25"/>
      <c r="F25" s="25"/>
    </row>
    <row r="26" spans="2:6" x14ac:dyDescent="0.2">
      <c r="B26" s="25" t="s">
        <v>118</v>
      </c>
      <c r="C26" s="12"/>
      <c r="D26" s="25"/>
      <c r="E26" s="25"/>
      <c r="F26" s="25"/>
    </row>
    <row r="27" spans="2:6" x14ac:dyDescent="0.2">
      <c r="B27" s="25" t="s">
        <v>119</v>
      </c>
      <c r="C27" s="12"/>
      <c r="D27" s="25"/>
      <c r="E27" s="25"/>
      <c r="F27" s="25"/>
    </row>
    <row r="28" spans="2:6" x14ac:dyDescent="0.2">
      <c r="B28" s="25" t="s">
        <v>125</v>
      </c>
      <c r="C28" s="12"/>
      <c r="D28" s="25"/>
      <c r="E28" s="25"/>
      <c r="F28" s="25"/>
    </row>
    <row r="29" spans="2:6" x14ac:dyDescent="0.2">
      <c r="B29" s="25" t="s">
        <v>137</v>
      </c>
      <c r="C29" s="12"/>
      <c r="D29" s="25"/>
      <c r="E29" s="25"/>
      <c r="F29" s="25"/>
    </row>
    <row r="30" spans="2:6" x14ac:dyDescent="0.2">
      <c r="B30" s="25" t="s">
        <v>166</v>
      </c>
      <c r="C30" s="12"/>
      <c r="D30" s="25"/>
      <c r="E30" s="32">
        <v>30</v>
      </c>
      <c r="F30" s="26">
        <f>SUMIF(D30,"x",E30)</f>
        <v>0</v>
      </c>
    </row>
    <row r="31" spans="2:6" x14ac:dyDescent="0.2">
      <c r="B31" s="49" t="s">
        <v>96</v>
      </c>
      <c r="C31" s="50"/>
      <c r="D31" s="50"/>
      <c r="E31" s="50"/>
      <c r="F31" s="51"/>
    </row>
    <row r="32" spans="2:6" ht="30" x14ac:dyDescent="0.2">
      <c r="B32" s="6" t="s">
        <v>84</v>
      </c>
      <c r="C32" s="5" t="s">
        <v>85</v>
      </c>
      <c r="D32" s="6"/>
      <c r="E32" s="1"/>
      <c r="F32" s="1"/>
    </row>
    <row r="33" spans="2:6" ht="30" x14ac:dyDescent="0.2">
      <c r="B33" s="6" t="s">
        <v>83</v>
      </c>
      <c r="C33" s="5" t="s">
        <v>97</v>
      </c>
      <c r="D33" s="6"/>
      <c r="E33" s="1"/>
      <c r="F33" s="1"/>
    </row>
    <row r="34" spans="2:6" x14ac:dyDescent="0.2">
      <c r="B34" s="7" t="s">
        <v>103</v>
      </c>
      <c r="C34" s="8"/>
      <c r="D34" s="7"/>
      <c r="E34" s="1"/>
      <c r="F34" s="1"/>
    </row>
    <row r="35" spans="2:6" x14ac:dyDescent="0.2">
      <c r="B35" s="7"/>
      <c r="C35" s="8"/>
      <c r="D35" s="7"/>
      <c r="E35" s="1"/>
      <c r="F35" s="1"/>
    </row>
    <row r="36" spans="2:6" x14ac:dyDescent="0.2">
      <c r="B36" s="49" t="s">
        <v>104</v>
      </c>
      <c r="C36" s="50"/>
      <c r="D36" s="50"/>
      <c r="E36" s="62"/>
      <c r="F36" s="63"/>
    </row>
    <row r="37" spans="2:6" x14ac:dyDescent="0.2">
      <c r="B37" s="6" t="s">
        <v>105</v>
      </c>
      <c r="C37" s="5"/>
      <c r="D37" s="6"/>
      <c r="E37" s="1"/>
      <c r="F37" s="1"/>
    </row>
    <row r="38" spans="2:6" x14ac:dyDescent="0.2">
      <c r="B38" s="6" t="s">
        <v>115</v>
      </c>
      <c r="C38" s="5"/>
      <c r="D38" s="6"/>
      <c r="E38" s="1"/>
      <c r="F38" s="1"/>
    </row>
    <row r="39" spans="2:6" x14ac:dyDescent="0.2">
      <c r="B39" s="6" t="s">
        <v>108</v>
      </c>
      <c r="C39" s="5"/>
      <c r="D39" s="6"/>
      <c r="E39" s="1"/>
      <c r="F39" s="1"/>
    </row>
    <row r="40" spans="2:6" x14ac:dyDescent="0.2">
      <c r="B40" s="6" t="s">
        <v>106</v>
      </c>
      <c r="C40" s="5"/>
      <c r="D40" s="6"/>
      <c r="E40" s="1"/>
      <c r="F40" s="1"/>
    </row>
    <row r="41" spans="2:6" x14ac:dyDescent="0.2">
      <c r="B41" s="6" t="s">
        <v>107</v>
      </c>
      <c r="C41" s="5"/>
      <c r="D41" s="6"/>
      <c r="E41" s="1"/>
      <c r="F41" s="1"/>
    </row>
    <row r="42" spans="2:6" x14ac:dyDescent="0.2">
      <c r="B42" s="6" t="s">
        <v>116</v>
      </c>
      <c r="C42" s="5"/>
      <c r="D42" s="6"/>
      <c r="E42" s="1"/>
      <c r="F42" s="1"/>
    </row>
    <row r="43" spans="2:6" x14ac:dyDescent="0.2">
      <c r="B43" s="6" t="s">
        <v>120</v>
      </c>
      <c r="C43" s="5"/>
      <c r="D43" s="6"/>
      <c r="E43" s="1"/>
      <c r="F43" s="1"/>
    </row>
    <row r="44" spans="2:6" x14ac:dyDescent="0.2">
      <c r="B44" s="17"/>
      <c r="C44" s="18"/>
      <c r="D44" s="17"/>
      <c r="E44" s="19"/>
      <c r="F44" s="1"/>
    </row>
    <row r="45" spans="2:6" x14ac:dyDescent="0.2">
      <c r="B45" s="49" t="s">
        <v>4</v>
      </c>
      <c r="C45" s="50"/>
      <c r="D45" s="50"/>
      <c r="E45" s="51"/>
      <c r="F45" s="22">
        <f>F30+F5+F6+F15</f>
        <v>0</v>
      </c>
    </row>
  </sheetData>
  <mergeCells count="4">
    <mergeCell ref="B45:E45"/>
    <mergeCell ref="B31:F31"/>
    <mergeCell ref="B36:F36"/>
    <mergeCell ref="B1:F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1DCD-DAFE-5C44-BB55-6CD4A90AAB32}">
  <dimension ref="B1:E27"/>
  <sheetViews>
    <sheetView tabSelected="1" zoomScale="150" zoomScaleNormal="150" workbookViewId="0">
      <selection activeCell="H25" sqref="H25"/>
    </sheetView>
  </sheetViews>
  <sheetFormatPr baseColWidth="10" defaultRowHeight="16" x14ac:dyDescent="0.2"/>
  <cols>
    <col min="1" max="1" width="3.83203125" customWidth="1"/>
    <col min="2" max="2" width="28.33203125" bestFit="1" customWidth="1"/>
    <col min="3" max="3" width="15.6640625" bestFit="1" customWidth="1"/>
    <col min="4" max="4" width="17" customWidth="1"/>
  </cols>
  <sheetData>
    <row r="1" spans="2:5" ht="37" customHeight="1" x14ac:dyDescent="0.2">
      <c r="B1" s="70" t="e" vm="1">
        <v>#VALUE!</v>
      </c>
      <c r="C1" s="40"/>
      <c r="D1" s="40"/>
    </row>
    <row r="2" spans="2:5" ht="37" customHeight="1" x14ac:dyDescent="0.2">
      <c r="B2" s="68"/>
      <c r="C2" s="68"/>
      <c r="D2" s="68"/>
      <c r="E2" s="3" t="s">
        <v>94</v>
      </c>
    </row>
    <row r="3" spans="2:5" x14ac:dyDescent="0.2">
      <c r="B3" s="11" t="s">
        <v>169</v>
      </c>
      <c r="C3" s="74"/>
      <c r="D3" s="75"/>
      <c r="E3" s="20">
        <f>'OXFAM of Faire producten'!E100</f>
        <v>0</v>
      </c>
    </row>
    <row r="4" spans="2:5" x14ac:dyDescent="0.2">
      <c r="B4" s="13" t="s">
        <v>138</v>
      </c>
      <c r="C4" s="76"/>
      <c r="D4" s="77"/>
      <c r="E4" s="20">
        <f>'Lokale producenten'!E5+'Lokale producenten'!E6+'Lokale producenten'!E7+'Lokale producenten'!E8</f>
        <v>0</v>
      </c>
    </row>
    <row r="5" spans="2:5" x14ac:dyDescent="0.2">
      <c r="B5" s="13"/>
      <c r="C5" s="76"/>
      <c r="D5" s="77"/>
      <c r="E5" s="12"/>
    </row>
    <row r="6" spans="2:5" x14ac:dyDescent="0.2">
      <c r="B6" s="13" t="s">
        <v>180</v>
      </c>
      <c r="C6" s="76"/>
      <c r="D6" s="77"/>
      <c r="E6" s="20">
        <f>Materiaal!F45</f>
        <v>0</v>
      </c>
    </row>
    <row r="7" spans="2:5" x14ac:dyDescent="0.2">
      <c r="B7" s="24" t="s">
        <v>87</v>
      </c>
      <c r="C7" s="37" t="s">
        <v>70</v>
      </c>
      <c r="D7" s="37" t="s">
        <v>71</v>
      </c>
      <c r="E7" s="38"/>
    </row>
    <row r="8" spans="2:5" x14ac:dyDescent="0.2">
      <c r="B8" s="16" t="s">
        <v>88</v>
      </c>
      <c r="C8" s="14">
        <v>60</v>
      </c>
      <c r="D8" s="15"/>
      <c r="E8" s="21">
        <f>C8*D8</f>
        <v>0</v>
      </c>
    </row>
    <row r="9" spans="2:5" x14ac:dyDescent="0.2">
      <c r="B9" s="16" t="s">
        <v>89</v>
      </c>
      <c r="C9" s="14">
        <v>100</v>
      </c>
      <c r="D9" s="15"/>
      <c r="E9" s="21">
        <f>C9*D9</f>
        <v>0</v>
      </c>
    </row>
    <row r="10" spans="2:5" x14ac:dyDescent="0.2">
      <c r="B10" s="16" t="s">
        <v>90</v>
      </c>
      <c r="C10" s="14">
        <v>150</v>
      </c>
      <c r="D10" s="15"/>
      <c r="E10" s="21">
        <f t="shared" ref="E10:E11" si="0">C10*D10</f>
        <v>0</v>
      </c>
    </row>
    <row r="11" spans="2:5" x14ac:dyDescent="0.2">
      <c r="B11" s="16" t="s">
        <v>91</v>
      </c>
      <c r="C11" s="14">
        <v>200</v>
      </c>
      <c r="D11" s="15"/>
      <c r="E11" s="21">
        <f t="shared" si="0"/>
        <v>0</v>
      </c>
    </row>
    <row r="12" spans="2:5" x14ac:dyDescent="0.2">
      <c r="B12" s="16" t="s">
        <v>92</v>
      </c>
      <c r="C12" s="14"/>
      <c r="D12" s="15"/>
      <c r="E12" s="21">
        <f>C12*D12</f>
        <v>0</v>
      </c>
    </row>
    <row r="13" spans="2:5" ht="32" x14ac:dyDescent="0.2">
      <c r="B13" s="16" t="s">
        <v>151</v>
      </c>
      <c r="C13" s="14">
        <v>35</v>
      </c>
      <c r="D13" s="15"/>
      <c r="E13" s="21">
        <f>C13*D13</f>
        <v>0</v>
      </c>
    </row>
    <row r="14" spans="2:5" ht="32" x14ac:dyDescent="0.2">
      <c r="B14" s="16" t="s">
        <v>152</v>
      </c>
      <c r="C14" s="14">
        <v>70</v>
      </c>
      <c r="D14" s="15"/>
      <c r="E14" s="21">
        <f>C14*D14</f>
        <v>0</v>
      </c>
    </row>
    <row r="15" spans="2:5" x14ac:dyDescent="0.2">
      <c r="B15" s="71" t="s">
        <v>165</v>
      </c>
      <c r="C15" s="82"/>
      <c r="D15" s="82"/>
      <c r="E15" s="83"/>
    </row>
    <row r="16" spans="2:5" x14ac:dyDescent="0.2">
      <c r="B16" s="81" t="s">
        <v>144</v>
      </c>
      <c r="C16" s="79"/>
      <c r="D16" s="80"/>
      <c r="E16" s="14"/>
    </row>
    <row r="17" spans="2:5" x14ac:dyDescent="0.2">
      <c r="B17" s="15" t="s">
        <v>146</v>
      </c>
      <c r="C17" s="14">
        <v>15</v>
      </c>
      <c r="D17" s="15"/>
      <c r="E17" s="21">
        <f>C17*D17</f>
        <v>0</v>
      </c>
    </row>
    <row r="18" spans="2:5" x14ac:dyDescent="0.2">
      <c r="B18" s="15" t="s">
        <v>145</v>
      </c>
      <c r="C18" s="14">
        <v>30</v>
      </c>
      <c r="D18" s="15"/>
      <c r="E18" s="21">
        <f>C18*D18</f>
        <v>0</v>
      </c>
    </row>
    <row r="19" spans="2:5" ht="32" x14ac:dyDescent="0.2">
      <c r="B19" s="39" t="s">
        <v>179</v>
      </c>
      <c r="C19" s="14">
        <v>20</v>
      </c>
      <c r="D19" s="15"/>
      <c r="E19" s="21">
        <f>C19*D19</f>
        <v>0</v>
      </c>
    </row>
    <row r="20" spans="2:5" x14ac:dyDescent="0.2">
      <c r="B20" s="71" t="s">
        <v>147</v>
      </c>
      <c r="C20" s="84"/>
      <c r="D20" s="84"/>
      <c r="E20" s="83"/>
    </row>
    <row r="21" spans="2:5" x14ac:dyDescent="0.2">
      <c r="B21" s="15" t="s">
        <v>153</v>
      </c>
      <c r="C21" s="14">
        <v>25</v>
      </c>
      <c r="D21" s="15"/>
      <c r="E21" s="21">
        <f>C21*D21</f>
        <v>0</v>
      </c>
    </row>
    <row r="22" spans="2:5" x14ac:dyDescent="0.2">
      <c r="B22" s="15" t="s">
        <v>148</v>
      </c>
      <c r="C22" s="14">
        <v>50</v>
      </c>
      <c r="D22" s="15"/>
      <c r="E22" s="21">
        <f>C22*D22</f>
        <v>0</v>
      </c>
    </row>
    <row r="23" spans="2:5" x14ac:dyDescent="0.2">
      <c r="B23" s="15" t="s">
        <v>149</v>
      </c>
      <c r="C23" s="14">
        <v>75</v>
      </c>
      <c r="D23" s="15"/>
      <c r="E23" s="21">
        <f>D23*F23</f>
        <v>0</v>
      </c>
    </row>
    <row r="24" spans="2:5" x14ac:dyDescent="0.2">
      <c r="B24" s="15" t="s">
        <v>150</v>
      </c>
      <c r="C24" s="14">
        <v>100</v>
      </c>
      <c r="D24" s="15"/>
      <c r="E24" s="21">
        <f>C24*D24</f>
        <v>0</v>
      </c>
    </row>
    <row r="25" spans="2:5" x14ac:dyDescent="0.2">
      <c r="B25" s="16" t="s">
        <v>86</v>
      </c>
      <c r="C25" s="14">
        <v>200</v>
      </c>
      <c r="D25" s="15"/>
      <c r="E25" s="21">
        <f>C25*D25</f>
        <v>0</v>
      </c>
    </row>
    <row r="26" spans="2:5" ht="17" x14ac:dyDescent="0.2">
      <c r="B26" s="35" t="s">
        <v>95</v>
      </c>
      <c r="C26" s="78"/>
      <c r="D26" s="79"/>
      <c r="E26" s="80"/>
    </row>
    <row r="27" spans="2:5" x14ac:dyDescent="0.2">
      <c r="B27" s="71" t="s">
        <v>4</v>
      </c>
      <c r="C27" s="72"/>
      <c r="D27" s="73"/>
      <c r="E27" s="36">
        <f>SUM(E3:E26)</f>
        <v>0</v>
      </c>
    </row>
  </sheetData>
  <mergeCells count="7">
    <mergeCell ref="B1:D2"/>
    <mergeCell ref="B27:D27"/>
    <mergeCell ref="C3:D6"/>
    <mergeCell ref="C26:E26"/>
    <mergeCell ref="B16:D16"/>
    <mergeCell ref="B15:E15"/>
    <mergeCell ref="B20:E20"/>
  </mergeCells>
  <pageMargins left="0.7" right="0.7" top="0.75" bottom="0.75" header="0.3" footer="0.3"/>
  <pageSetup paperSize="9" orientation="portrait" horizontalDpi="0" verticalDpi="0"/>
  <ignoredErrors>
    <ignoredError sqref="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OXFAM of Faire producten</vt:lpstr>
      <vt:lpstr>Lokale producenten</vt:lpstr>
      <vt:lpstr>Materiaal</vt:lpstr>
      <vt:lpstr>Algemeen 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Meert Olaf</dc:creator>
  <cp:lastModifiedBy>Meert Olaf</cp:lastModifiedBy>
  <cp:lastPrinted>2025-04-13T11:07:15Z</cp:lastPrinted>
  <dcterms:created xsi:type="dcterms:W3CDTF">2024-01-05T13:27:58Z</dcterms:created>
  <dcterms:modified xsi:type="dcterms:W3CDTF">2025-11-09T12:26:57Z</dcterms:modified>
</cp:coreProperties>
</file>